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база" sheetId="1" r:id="rId1"/>
  </sheets>
  <externalReferences>
    <externalReference r:id="rId2"/>
  </externalReferences>
  <definedNames>
    <definedName name="_xlnm._FilterDatabase" localSheetId="0" hidden="1">база!$A$11:$N$25</definedName>
    <definedName name="_xlnm.Print_Area" localSheetId="0">база!$A$1:$M$31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I26" i="1"/>
  <c r="G26" i="1"/>
  <c r="J25" i="1"/>
  <c r="H25" i="1" s="1"/>
  <c r="F25" i="1"/>
  <c r="D25" i="1"/>
  <c r="K25" i="1" s="1"/>
  <c r="L25" i="1" s="1"/>
  <c r="N25" i="1" s="1"/>
  <c r="C25" i="1"/>
  <c r="A25" i="1"/>
  <c r="H24" i="1"/>
  <c r="F24" i="1"/>
  <c r="D24" i="1"/>
  <c r="K24" i="1" s="1"/>
  <c r="L24" i="1" s="1"/>
  <c r="C24" i="1"/>
  <c r="A24" i="1"/>
  <c r="H23" i="1"/>
  <c r="F23" i="1"/>
  <c r="K23" i="1" s="1"/>
  <c r="L23" i="1" s="1"/>
  <c r="D23" i="1"/>
  <c r="C23" i="1"/>
  <c r="J22" i="1"/>
  <c r="H22" i="1"/>
  <c r="F22" i="1"/>
  <c r="D22" i="1"/>
  <c r="K22" i="1" s="1"/>
  <c r="L22" i="1" s="1"/>
  <c r="C22" i="1"/>
  <c r="B22" i="1"/>
  <c r="A22" i="1"/>
  <c r="H21" i="1"/>
  <c r="F21" i="1"/>
  <c r="K21" i="1" s="1"/>
  <c r="L21" i="1" s="1"/>
  <c r="N21" i="1" s="1"/>
  <c r="D21" i="1"/>
  <c r="C21" i="1"/>
  <c r="B21" i="1"/>
  <c r="A21" i="1"/>
  <c r="H20" i="1"/>
  <c r="K20" i="1" s="1"/>
  <c r="L20" i="1" s="1"/>
  <c r="N20" i="1" s="1"/>
  <c r="F20" i="1"/>
  <c r="D20" i="1"/>
  <c r="C20" i="1"/>
  <c r="B20" i="1"/>
  <c r="A20" i="1"/>
  <c r="K19" i="1"/>
  <c r="L19" i="1" s="1"/>
  <c r="N19" i="1" s="1"/>
  <c r="H19" i="1"/>
  <c r="F19" i="1"/>
  <c r="D19" i="1"/>
  <c r="B19" i="1"/>
  <c r="A19" i="1"/>
  <c r="K18" i="1"/>
  <c r="L18" i="1" s="1"/>
  <c r="N18" i="1" s="1"/>
  <c r="H18" i="1"/>
  <c r="F18" i="1"/>
  <c r="D18" i="1"/>
  <c r="C18" i="1"/>
  <c r="B18" i="1"/>
  <c r="A18" i="1"/>
  <c r="H17" i="1"/>
  <c r="F17" i="1"/>
  <c r="E17" i="1"/>
  <c r="D17" i="1"/>
  <c r="K17" i="1" s="1"/>
  <c r="L17" i="1" s="1"/>
  <c r="N17" i="1" s="1"/>
  <c r="B17" i="1"/>
  <c r="A17" i="1"/>
  <c r="J16" i="1"/>
  <c r="H16" i="1"/>
  <c r="H26" i="1" s="1"/>
  <c r="F16" i="1"/>
  <c r="D16" i="1"/>
  <c r="K16" i="1" s="1"/>
  <c r="L16" i="1" s="1"/>
  <c r="C16" i="1"/>
  <c r="B16" i="1"/>
  <c r="A16" i="1"/>
  <c r="J15" i="1"/>
  <c r="H15" i="1"/>
  <c r="F15" i="1"/>
  <c r="D15" i="1"/>
  <c r="K15" i="1" s="1"/>
  <c r="L15" i="1" s="1"/>
  <c r="C15" i="1"/>
  <c r="B15" i="1"/>
  <c r="A15" i="1"/>
  <c r="H14" i="1"/>
  <c r="F14" i="1"/>
  <c r="D14" i="1"/>
  <c r="E14" i="1" s="1"/>
  <c r="C14" i="1"/>
  <c r="B14" i="1"/>
  <c r="A14" i="1"/>
  <c r="H13" i="1"/>
  <c r="F13" i="1"/>
  <c r="D13" i="1"/>
  <c r="K13" i="1" s="1"/>
  <c r="L13" i="1" s="1"/>
  <c r="C13" i="1"/>
  <c r="B13" i="1"/>
  <c r="A13" i="1"/>
  <c r="K12" i="1"/>
  <c r="M12" i="1" s="1"/>
  <c r="J12" i="1"/>
  <c r="J26" i="1" s="1"/>
  <c r="H12" i="1"/>
  <c r="F12" i="1"/>
  <c r="F26" i="1" s="1"/>
  <c r="E12" i="1"/>
  <c r="D12" i="1"/>
  <c r="C12" i="1"/>
  <c r="B12" i="1"/>
  <c r="A12" i="1"/>
  <c r="C6" i="1"/>
  <c r="M26" i="1" l="1"/>
  <c r="N12" i="1"/>
  <c r="N13" i="1"/>
  <c r="K14" i="1"/>
  <c r="L14" i="1" s="1"/>
  <c r="N14" i="1" s="1"/>
  <c r="E13" i="1"/>
  <c r="E26" i="1" s="1"/>
  <c r="E15" i="1"/>
  <c r="N15" i="1" s="1"/>
  <c r="D26" i="1"/>
  <c r="E16" i="1"/>
  <c r="N16" i="1" s="1"/>
  <c r="K26" i="1" l="1"/>
  <c r="L26" i="1"/>
</calcChain>
</file>

<file path=xl/sharedStrings.xml><?xml version="1.0" encoding="utf-8"?>
<sst xmlns="http://schemas.openxmlformats.org/spreadsheetml/2006/main" count="39" uniqueCount="36">
  <si>
    <t>099</t>
  </si>
  <si>
    <t>Отчет о расходах, источником финансового обеспечения которых является Субсидия на иные цели</t>
  </si>
  <si>
    <t>на "31" декабря 2021г.</t>
  </si>
  <si>
    <t xml:space="preserve">Наименование Учредителя </t>
  </si>
  <si>
    <t>Департамент образования</t>
  </si>
  <si>
    <t xml:space="preserve">Наименование Учреждения </t>
  </si>
  <si>
    <t>Единица измерения: рубль (с точностью до второго десятичного знака)</t>
  </si>
  <si>
    <t>Субсидия</t>
  </si>
  <si>
    <t>Код по бюджетной классификации Российской Федерации</t>
  </si>
  <si>
    <t>Остаток Субсидии на начало текущего финансового года</t>
  </si>
  <si>
    <t>Поступления</t>
  </si>
  <si>
    <t>Выплаты</t>
  </si>
  <si>
    <t>Остаток Субсидии на конец отчетного периода</t>
  </si>
  <si>
    <t>Всего</t>
  </si>
  <si>
    <t>в том числе:</t>
  </si>
  <si>
    <t>Наименование</t>
  </si>
  <si>
    <t>Код</t>
  </si>
  <si>
    <t>из них, разрешенный к использованию</t>
  </si>
  <si>
    <t>Всего, в том числе</t>
  </si>
  <si>
    <t>возврат дебиторской задолженности прошлых лет</t>
  </si>
  <si>
    <t>из них: авансовые платежи</t>
  </si>
  <si>
    <t>из них: возвращено в городской бюджет</t>
  </si>
  <si>
    <t>требуется в направлении на те же цели</t>
  </si>
  <si>
    <t>подлежит возврату</t>
  </si>
  <si>
    <t>001070110111S2180243</t>
  </si>
  <si>
    <t>Расходы на создание (обустройство) контейнерных площадок</t>
  </si>
  <si>
    <t>01181715</t>
  </si>
  <si>
    <t>01315735</t>
  </si>
  <si>
    <t>01540735</t>
  </si>
  <si>
    <t>Итого</t>
  </si>
  <si>
    <t>Руководитель</t>
  </si>
  <si>
    <t>заведующий</t>
  </si>
  <si>
    <t>должность</t>
  </si>
  <si>
    <t>подпись</t>
  </si>
  <si>
    <t>расшифровка</t>
  </si>
  <si>
    <t>"29"    декабря     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</si>
</sst>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49" fontId="4" fillId="0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0" borderId="0" xfId="0" applyNumberFormat="1" applyFont="1"/>
    <xf numFmtId="164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6" fillId="0" borderId="1" xfId="0" applyFont="1" applyBorder="1"/>
    <xf numFmtId="0" fontId="8" fillId="0" borderId="0" xfId="0" applyFont="1" applyAlignment="1">
      <alignment horizontal="center" vertical="top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6;&#1085;&#1086;&#1084;&#1080;&#1095;&#1077;&#1089;&#1082;&#1080;&#1081;%20&#1086;&#1090;&#1076;&#1077;&#1083;/&#1054;&#1090;&#1095;&#1077;&#1090;&#1099;%20&#1052;&#1047;,%20%20&#1080;&#1085;&#1099;&#1077;%20&#1094;&#1077;&#1083;&#1080;,%20&#1088;&#1077;&#1077;&#1089;&#1090;&#1088;%20&#1079;&#1072;&#1082;&#1091;&#1087;&#1086;&#1082;/&#1054;&#1090;&#1095;&#1077;&#1090;%20&#1085;&#1072;%20&#1080;&#1085;&#1099;&#1077;%20&#1094;&#1077;&#1083;&#1080;/2021/4%20&#1082;&#1074;/&#1057;&#1040;&#1044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4"/>
      <sheetName val="цб"/>
      <sheetName val="база"/>
      <sheetName val="БД"/>
      <sheetName val="ацк"/>
      <sheetName val="Лист1"/>
    </sheetNames>
    <sheetDataSet>
      <sheetData sheetId="0"/>
      <sheetData sheetId="1"/>
      <sheetData sheetId="2"/>
      <sheetData sheetId="3">
        <row r="1">
          <cell r="A1" t="str">
            <v>1</v>
          </cell>
          <cell r="B1" t="str">
            <v>2</v>
          </cell>
          <cell r="C1" t="str">
            <v>3</v>
          </cell>
          <cell r="D1" t="str">
            <v>4</v>
          </cell>
          <cell r="E1" t="str">
            <v>5</v>
          </cell>
          <cell r="F1" t="str">
            <v>6</v>
          </cell>
          <cell r="G1" t="str">
            <v>7</v>
          </cell>
          <cell r="H1" t="str">
            <v>8</v>
          </cell>
          <cell r="I1" t="str">
            <v>9</v>
          </cell>
          <cell r="J1" t="str">
            <v>10</v>
          </cell>
          <cell r="K1" t="str">
            <v>11</v>
          </cell>
          <cell r="L1" t="str">
            <v>12</v>
          </cell>
          <cell r="M1" t="str">
            <v>13</v>
          </cell>
          <cell r="N1" t="str">
            <v>14</v>
          </cell>
          <cell r="O1" t="str">
            <v>15</v>
          </cell>
          <cell r="P1" t="str">
            <v>16</v>
          </cell>
          <cell r="Q1" t="str">
            <v>17</v>
          </cell>
          <cell r="R1" t="str">
            <v>18</v>
          </cell>
          <cell r="S1" t="str">
            <v>19</v>
          </cell>
          <cell r="T1" t="str">
            <v>20</v>
          </cell>
          <cell r="U1" t="str">
            <v>21</v>
          </cell>
          <cell r="V1" t="str">
            <v>22</v>
          </cell>
          <cell r="W1" t="str">
            <v>23</v>
          </cell>
          <cell r="X1" t="str">
            <v>24</v>
          </cell>
          <cell r="Y1" t="str">
            <v>25</v>
          </cell>
          <cell r="Z1" t="str">
            <v>26</v>
          </cell>
          <cell r="AA1" t="str">
            <v>27</v>
          </cell>
          <cell r="AB1" t="str">
            <v>28</v>
          </cell>
          <cell r="AC1" t="str">
            <v>29</v>
          </cell>
          <cell r="AD1" t="str">
            <v>30</v>
          </cell>
          <cell r="AE1" t="str">
            <v>31</v>
          </cell>
          <cell r="AF1" t="str">
            <v>32</v>
          </cell>
          <cell r="AG1" t="str">
            <v>33</v>
          </cell>
          <cell r="AH1" t="str">
            <v>34</v>
          </cell>
          <cell r="AI1" t="str">
            <v>35</v>
          </cell>
          <cell r="AJ1" t="str">
            <v>36</v>
          </cell>
          <cell r="AK1" t="str">
            <v>37</v>
          </cell>
          <cell r="AL1" t="str">
            <v>38</v>
          </cell>
          <cell r="AM1" t="str">
            <v>39</v>
          </cell>
          <cell r="AN1" t="str">
            <v>40</v>
          </cell>
          <cell r="AO1" t="str">
            <v>41</v>
          </cell>
          <cell r="AP1" t="str">
            <v>42</v>
          </cell>
          <cell r="AQ1" t="str">
            <v>43</v>
          </cell>
          <cell r="AR1" t="str">
            <v>44</v>
          </cell>
          <cell r="AS1" t="str">
            <v>45</v>
          </cell>
          <cell r="AT1" t="str">
            <v>46</v>
          </cell>
          <cell r="AU1" t="str">
            <v>47</v>
          </cell>
          <cell r="AV1" t="str">
            <v>48</v>
          </cell>
          <cell r="AW1" t="str">
            <v>49</v>
          </cell>
          <cell r="AX1" t="str">
            <v>50</v>
          </cell>
          <cell r="AY1" t="str">
            <v>51</v>
          </cell>
          <cell r="AZ1" t="str">
            <v>52</v>
          </cell>
          <cell r="BA1" t="str">
            <v>53</v>
          </cell>
          <cell r="BB1" t="str">
            <v>54</v>
          </cell>
          <cell r="BC1" t="str">
            <v>55</v>
          </cell>
          <cell r="BD1" t="str">
            <v>56</v>
          </cell>
          <cell r="BE1" t="str">
            <v>57</v>
          </cell>
          <cell r="BF1" t="str">
            <v>58</v>
          </cell>
          <cell r="BG1" t="str">
            <v>59</v>
          </cell>
        </row>
        <row r="2">
          <cell r="F2" t="str">
            <v>Расходы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</v>
          </cell>
          <cell r="I2" t="str">
            <v>Мероприятия государственной программы Российской Федерации "Доступная среда" на 2011-2020 годы</v>
          </cell>
          <cell r="L2" t="str">
            <v>Расходы на совершенствование материально-технической базы объектов социальной сферы</v>
          </cell>
          <cell r="O2" t="str">
            <v>Расходы за счет средств резерва поддержки территорий</v>
          </cell>
          <cell r="R2" t="str">
            <v>Иные межбюджетные трансферты из фонда на поддержку территорий</v>
          </cell>
          <cell r="U2" t="str">
            <v>Расходы на обеспечение деятельности (оказание услуг, выполнение работ) детских дошкольных учреждений</v>
          </cell>
          <cell r="AA2" t="str">
            <v>Расходы на капитальный ремонт образовательных организаций Нижегородской области</v>
          </cell>
          <cell r="AD2" t="str">
            <v>Расходы на обеспечение деятельности (оказание услуг, выполнение работ) детских дошкольных учреждений</v>
          </cell>
          <cell r="AG2" t="str">
            <v>Расходы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v>
          </cell>
          <cell r="AJ2" t="str">
            <v>возвраты</v>
          </cell>
          <cell r="AL2" t="str">
            <v>Расходы на капитальный ремонт образовательных организаций Нижегородской области</v>
          </cell>
          <cell r="AO2" t="str">
            <v>Расходы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</v>
          </cell>
          <cell r="AS2" t="str">
            <v>Расходы на исполнение полномочий по дополнительному финансовому обеспечению мероприятий по организации двухразового бесплатного питания обучающихся с ограниченными возможностями здоровья, не проживающих в муниципальных организациях, осуществляющих образовательную деятельность по адаптированным основным общеобразовательным программам, в части финансового обеспечения наборов продуктов питания для организации питания</v>
          </cell>
          <cell r="AV2" t="str">
            <v>Расходы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</v>
          </cell>
          <cell r="AY2" t="str">
            <v>Иные межбюджетные трансферты на предоставление мер государственной поддержки в виде грантов Губернатора Нижегородской области муниципальным дошкольным образовательным организациям Нижегородской области, внедряющим инновационные образовательные программы</v>
          </cell>
          <cell r="BB2" t="str">
            <v>Иные межбюджетные трансферты за счет средств областного бюджета бюджетам муниципальных районов и городских округов Нижегородской области</v>
          </cell>
          <cell r="BE2" t="str">
            <v>возвраты</v>
          </cell>
          <cell r="BF2" t="str">
            <v>возвраты</v>
          </cell>
          <cell r="BG2" t="str">
            <v>возвраты</v>
          </cell>
        </row>
        <row r="3">
          <cell r="AC3" t="str">
            <v>000</v>
          </cell>
          <cell r="AN3">
            <v>243</v>
          </cell>
          <cell r="AQ3" t="str">
            <v>000</v>
          </cell>
          <cell r="AX3">
            <v>181</v>
          </cell>
          <cell r="BA3" t="str">
            <v>315</v>
          </cell>
          <cell r="BD3" t="str">
            <v>540</v>
          </cell>
        </row>
        <row r="4">
          <cell r="A4" t="str">
            <v>№ п/п</v>
          </cell>
          <cell r="B4" t="str">
            <v>Должность</v>
          </cell>
          <cell r="C4" t="str">
            <v>Полное наименование</v>
          </cell>
          <cell r="D4" t="str">
            <v>ФИО</v>
          </cell>
          <cell r="F4" t="str">
            <v>1010273170</v>
          </cell>
          <cell r="I4" t="str">
            <v>10201L0270</v>
          </cell>
          <cell r="L4" t="str">
            <v>1410130010</v>
          </cell>
          <cell r="O4" t="str">
            <v>9030393050</v>
          </cell>
          <cell r="R4">
            <v>9050722000</v>
          </cell>
          <cell r="U4" t="str">
            <v>101C120590</v>
          </cell>
          <cell r="X4" t="str">
            <v>ИТОГО</v>
          </cell>
          <cell r="AA4" t="str">
            <v>10111S2180</v>
          </cell>
          <cell r="AD4">
            <v>1010120590</v>
          </cell>
          <cell r="AG4" t="str">
            <v>1011073140</v>
          </cell>
          <cell r="AJ4" t="str">
            <v>1010273170</v>
          </cell>
          <cell r="AK4" t="str">
            <v>9030393050</v>
          </cell>
          <cell r="AL4" t="str">
            <v>10111S2180</v>
          </cell>
          <cell r="AO4" t="str">
            <v>1010273170</v>
          </cell>
          <cell r="AS4" t="str">
            <v>1010773180</v>
          </cell>
          <cell r="AV4" t="str">
            <v>1010273170</v>
          </cell>
          <cell r="AY4">
            <v>9070274200</v>
          </cell>
          <cell r="BB4">
            <v>9070474170</v>
          </cell>
          <cell r="BE4">
            <v>9070474170</v>
          </cell>
          <cell r="BF4">
            <v>9050022000</v>
          </cell>
          <cell r="BG4" t="str">
            <v>02211S2670</v>
          </cell>
        </row>
        <row r="5">
          <cell r="F5" t="str">
            <v>00103010102731702001</v>
          </cell>
          <cell r="I5" t="str">
            <v>00103010201L02703001</v>
          </cell>
          <cell r="L5" t="str">
            <v>00103014101300103001</v>
          </cell>
          <cell r="O5" t="str">
            <v>00103090303930503001</v>
          </cell>
          <cell r="R5" t="str">
            <v>00103090507220002001</v>
          </cell>
          <cell r="U5" t="str">
            <v>001030101C1205903001</v>
          </cell>
          <cell r="AA5" t="str">
            <v>00103010111S21803001</v>
          </cell>
          <cell r="AD5" t="str">
            <v>00103010101205903001</v>
          </cell>
          <cell r="AG5" t="str">
            <v>01172725</v>
          </cell>
          <cell r="AJ5" t="str">
            <v>00103010102731702001</v>
          </cell>
          <cell r="AK5" t="str">
            <v>00103090303930503001</v>
          </cell>
          <cell r="AL5" t="str">
            <v>00103010111S21802001</v>
          </cell>
          <cell r="AO5" t="str">
            <v>01000005</v>
          </cell>
          <cell r="AS5" t="str">
            <v>01727725</v>
          </cell>
          <cell r="AV5" t="str">
            <v>01181715</v>
          </cell>
          <cell r="AY5" t="str">
            <v>01315735</v>
          </cell>
          <cell r="BB5" t="str">
            <v>01540735</v>
          </cell>
          <cell r="BE5" t="str">
            <v>01540735</v>
          </cell>
          <cell r="BF5" t="str">
            <v>01301735</v>
          </cell>
          <cell r="BG5" t="str">
            <v>01000005</v>
          </cell>
        </row>
        <row r="6">
          <cell r="F6" t="str">
            <v>00100000000000000000</v>
          </cell>
          <cell r="G6" t="str">
            <v>00107011010273170244</v>
          </cell>
          <cell r="I6" t="str">
            <v>00100000000000000000</v>
          </cell>
          <cell r="J6" t="str">
            <v>001070110201L0270244</v>
          </cell>
          <cell r="L6" t="str">
            <v>00100000000000000000</v>
          </cell>
          <cell r="M6" t="str">
            <v>00107011410130010244</v>
          </cell>
          <cell r="O6" t="str">
            <v>00100000000000000000</v>
          </cell>
          <cell r="P6" t="str">
            <v>00107019030393050244</v>
          </cell>
          <cell r="R6" t="str">
            <v>00100000000000000000</v>
          </cell>
          <cell r="S6" t="str">
            <v>00107019050722000244</v>
          </cell>
          <cell r="U6" t="str">
            <v>00100000000000000000</v>
          </cell>
          <cell r="V6" t="str">
            <v>0010701101С120590244</v>
          </cell>
          <cell r="AA6" t="str">
            <v>001070110111S2180243</v>
          </cell>
          <cell r="AB6" t="str">
            <v>001070110111S2180243</v>
          </cell>
          <cell r="AE6" t="str">
            <v>00107011010120590244</v>
          </cell>
          <cell r="AH6" t="str">
            <v>00107021011073140112</v>
          </cell>
          <cell r="AL6" t="str">
            <v>001070110111S2180243</v>
          </cell>
          <cell r="AM6" t="str">
            <v>001070110111S2180243</v>
          </cell>
          <cell r="AP6" t="str">
            <v>001050202211S2670244</v>
          </cell>
          <cell r="AT6" t="str">
            <v>00107021010773180244</v>
          </cell>
          <cell r="AW6" t="str">
            <v>001050202211S2670244</v>
          </cell>
          <cell r="AZ6" t="str">
            <v>00107019070274200244</v>
          </cell>
          <cell r="BC6" t="str">
            <v>00107019070474170244</v>
          </cell>
        </row>
        <row r="7">
          <cell r="F7" t="str">
            <v xml:space="preserve"> Остатки</v>
          </cell>
          <cell r="G7" t="str">
            <v xml:space="preserve">Поступления </v>
          </cell>
          <cell r="H7" t="str">
            <v xml:space="preserve"> Чистые выплаты</v>
          </cell>
          <cell r="I7" t="str">
            <v xml:space="preserve"> Остатки</v>
          </cell>
          <cell r="J7" t="str">
            <v xml:space="preserve">Поступления </v>
          </cell>
          <cell r="K7" t="str">
            <v xml:space="preserve"> Чистые выплаты</v>
          </cell>
          <cell r="L7" t="str">
            <v xml:space="preserve"> Остатки</v>
          </cell>
          <cell r="M7" t="str">
            <v xml:space="preserve">Поступления </v>
          </cell>
          <cell r="N7" t="str">
            <v xml:space="preserve"> Чистые выплаты</v>
          </cell>
          <cell r="O7" t="str">
            <v xml:space="preserve"> Остатки</v>
          </cell>
          <cell r="P7" t="str">
            <v xml:space="preserve">Поступления </v>
          </cell>
          <cell r="Q7" t="str">
            <v xml:space="preserve"> Чистые выплаты</v>
          </cell>
          <cell r="R7" t="str">
            <v xml:space="preserve"> Остатки</v>
          </cell>
          <cell r="S7" t="str">
            <v xml:space="preserve">Поступления </v>
          </cell>
          <cell r="T7" t="str">
            <v xml:space="preserve"> Чистые выплаты</v>
          </cell>
          <cell r="U7" t="str">
            <v xml:space="preserve"> Остатки</v>
          </cell>
          <cell r="V7" t="str">
            <v xml:space="preserve">Поступления </v>
          </cell>
          <cell r="W7" t="str">
            <v xml:space="preserve"> Чистые выплаты</v>
          </cell>
          <cell r="X7" t="str">
            <v xml:space="preserve"> Остатки</v>
          </cell>
          <cell r="Y7" t="str">
            <v xml:space="preserve">Поступления </v>
          </cell>
          <cell r="Z7" t="str">
            <v xml:space="preserve"> Чистые выплаты</v>
          </cell>
          <cell r="AA7" t="str">
            <v xml:space="preserve"> Остатки</v>
          </cell>
          <cell r="AB7" t="str">
            <v xml:space="preserve">Поступления </v>
          </cell>
          <cell r="AC7" t="str">
            <v xml:space="preserve"> Чистые выплаты</v>
          </cell>
          <cell r="AD7" t="str">
            <v xml:space="preserve"> Остатки</v>
          </cell>
          <cell r="AE7" t="str">
            <v xml:space="preserve">Поступления </v>
          </cell>
          <cell r="AF7" t="str">
            <v xml:space="preserve"> Чистые выплаты</v>
          </cell>
          <cell r="AG7" t="str">
            <v xml:space="preserve"> Остатки</v>
          </cell>
          <cell r="AH7" t="str">
            <v xml:space="preserve">Поступления </v>
          </cell>
          <cell r="AI7" t="str">
            <v xml:space="preserve"> Чистые выплаты</v>
          </cell>
          <cell r="AL7" t="str">
            <v xml:space="preserve"> Остатки</v>
          </cell>
          <cell r="AM7" t="str">
            <v xml:space="preserve">Поступления </v>
          </cell>
          <cell r="AN7" t="str">
            <v xml:space="preserve"> Чистые выплаты</v>
          </cell>
          <cell r="AO7" t="str">
            <v xml:space="preserve"> Остатки</v>
          </cell>
          <cell r="AP7" t="str">
            <v xml:space="preserve">Поступления </v>
          </cell>
          <cell r="AQ7" t="str">
            <v xml:space="preserve"> Чистые выплаты</v>
          </cell>
          <cell r="AS7" t="str">
            <v xml:space="preserve"> Остатки</v>
          </cell>
          <cell r="AT7" t="str">
            <v xml:space="preserve">Поступления </v>
          </cell>
          <cell r="AU7" t="str">
            <v xml:space="preserve"> Чистые выплаты</v>
          </cell>
          <cell r="AV7" t="str">
            <v xml:space="preserve"> Остатки</v>
          </cell>
          <cell r="AW7" t="str">
            <v xml:space="preserve">Поступления </v>
          </cell>
          <cell r="AX7" t="str">
            <v xml:space="preserve"> Чистые выплаты</v>
          </cell>
          <cell r="AY7" t="str">
            <v xml:space="preserve"> Остатки</v>
          </cell>
          <cell r="AZ7" t="str">
            <v xml:space="preserve">Поступления </v>
          </cell>
          <cell r="BA7" t="str">
            <v xml:space="preserve"> Чистые выплаты</v>
          </cell>
          <cell r="BB7" t="str">
            <v xml:space="preserve"> Остатки</v>
          </cell>
          <cell r="BC7" t="str">
            <v xml:space="preserve">Поступления </v>
          </cell>
          <cell r="BD7" t="str">
            <v xml:space="preserve"> Чистые выплаты</v>
          </cell>
        </row>
        <row r="8">
          <cell r="A8" t="str">
            <v>002</v>
          </cell>
          <cell r="B8" t="str">
            <v>Заведующая</v>
          </cell>
          <cell r="C8" t="str">
            <v>Муниципальное бюджетное дошкольное образовательное учреждение "Детский сад № 2"</v>
          </cell>
          <cell r="D8" t="str">
            <v>М.А. Киселева</v>
          </cell>
          <cell r="E8">
            <v>2</v>
          </cell>
          <cell r="F8">
            <v>2200</v>
          </cell>
          <cell r="G8">
            <v>79712</v>
          </cell>
          <cell r="H8">
            <v>81912</v>
          </cell>
          <cell r="J8">
            <v>0</v>
          </cell>
          <cell r="K8">
            <v>0</v>
          </cell>
          <cell r="M8">
            <v>5100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V8">
            <v>0</v>
          </cell>
          <cell r="X8">
            <v>2200</v>
          </cell>
          <cell r="Y8">
            <v>84812</v>
          </cell>
          <cell r="Z8">
            <v>81912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H8">
            <v>0</v>
          </cell>
          <cell r="AI8">
            <v>0</v>
          </cell>
          <cell r="AJ8">
            <v>2200</v>
          </cell>
          <cell r="AM8">
            <v>0</v>
          </cell>
          <cell r="AN8">
            <v>0</v>
          </cell>
          <cell r="AP8">
            <v>0</v>
          </cell>
          <cell r="AQ8">
            <v>0</v>
          </cell>
          <cell r="AT8">
            <v>0</v>
          </cell>
          <cell r="AU8">
            <v>0</v>
          </cell>
          <cell r="AW8">
            <v>0</v>
          </cell>
          <cell r="AX8">
            <v>0</v>
          </cell>
          <cell r="AZ8">
            <v>0</v>
          </cell>
          <cell r="BA8">
            <v>0</v>
          </cell>
          <cell r="BC8">
            <v>0</v>
          </cell>
          <cell r="BD8">
            <v>0</v>
          </cell>
          <cell r="BH8">
            <v>0</v>
          </cell>
        </row>
        <row r="9">
          <cell r="A9" t="str">
            <v>003</v>
          </cell>
          <cell r="B9" t="str">
            <v>Заведующая</v>
          </cell>
          <cell r="C9" t="str">
            <v xml:space="preserve">Муниципальное бюджетное дошкольное образовательное учреждение "Детский сад № 3"  </v>
          </cell>
          <cell r="D9" t="str">
            <v xml:space="preserve">Л.М. Юницкая </v>
          </cell>
          <cell r="E9">
            <v>3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V9">
            <v>0</v>
          </cell>
          <cell r="X9">
            <v>0</v>
          </cell>
          <cell r="Y9">
            <v>0</v>
          </cell>
          <cell r="Z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H9">
            <v>0</v>
          </cell>
          <cell r="AI9">
            <v>0</v>
          </cell>
          <cell r="AJ9">
            <v>0</v>
          </cell>
          <cell r="AM9">
            <v>0</v>
          </cell>
          <cell r="AN9">
            <v>0</v>
          </cell>
          <cell r="AP9">
            <v>0</v>
          </cell>
          <cell r="AQ9">
            <v>0</v>
          </cell>
          <cell r="AT9">
            <v>0</v>
          </cell>
          <cell r="AU9">
            <v>0</v>
          </cell>
          <cell r="AW9">
            <v>0</v>
          </cell>
          <cell r="AX9">
            <v>0</v>
          </cell>
          <cell r="AZ9">
            <v>0</v>
          </cell>
          <cell r="BA9">
            <v>0</v>
          </cell>
          <cell r="BC9">
            <v>0</v>
          </cell>
          <cell r="BD9">
            <v>0</v>
          </cell>
          <cell r="BH9">
            <v>0</v>
          </cell>
        </row>
        <row r="10">
          <cell r="A10" t="str">
            <v>008</v>
          </cell>
          <cell r="B10" t="str">
            <v>Заведующий</v>
          </cell>
          <cell r="C10" t="str">
            <v>Муниципальное бюджетное дошкольное образовательное учреждение "Детский сад № 8"</v>
          </cell>
          <cell r="D10" t="str">
            <v>О.С. Демешко</v>
          </cell>
          <cell r="E10">
            <v>8</v>
          </cell>
          <cell r="F10">
            <v>533.97</v>
          </cell>
          <cell r="G10">
            <v>62000</v>
          </cell>
          <cell r="H10">
            <v>62533.97</v>
          </cell>
          <cell r="J10">
            <v>0</v>
          </cell>
          <cell r="K10">
            <v>0</v>
          </cell>
          <cell r="M10">
            <v>5100</v>
          </cell>
          <cell r="N10">
            <v>0</v>
          </cell>
          <cell r="O10">
            <v>0</v>
          </cell>
          <cell r="P10">
            <v>95000</v>
          </cell>
          <cell r="Q10">
            <v>95000</v>
          </cell>
          <cell r="R10">
            <v>0</v>
          </cell>
          <cell r="S10">
            <v>55790</v>
          </cell>
          <cell r="T10">
            <v>55790</v>
          </cell>
          <cell r="V10">
            <v>0</v>
          </cell>
          <cell r="X10">
            <v>533.97</v>
          </cell>
          <cell r="Y10">
            <v>217890</v>
          </cell>
          <cell r="Z10">
            <v>213323.97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H10">
            <v>0</v>
          </cell>
          <cell r="AI10">
            <v>0</v>
          </cell>
          <cell r="AJ10">
            <v>533.97</v>
          </cell>
          <cell r="AM10">
            <v>0</v>
          </cell>
          <cell r="AN10">
            <v>0</v>
          </cell>
          <cell r="AP10">
            <v>0</v>
          </cell>
          <cell r="AQ10">
            <v>0</v>
          </cell>
          <cell r="AT10">
            <v>0</v>
          </cell>
          <cell r="AU10">
            <v>0</v>
          </cell>
          <cell r="AW10">
            <v>0</v>
          </cell>
          <cell r="AX10">
            <v>0</v>
          </cell>
          <cell r="AZ10">
            <v>0</v>
          </cell>
          <cell r="BA10">
            <v>0</v>
          </cell>
          <cell r="BC10">
            <v>0</v>
          </cell>
          <cell r="BD10">
            <v>0</v>
          </cell>
          <cell r="BH10">
            <v>0</v>
          </cell>
        </row>
        <row r="11">
          <cell r="A11" t="str">
            <v>009</v>
          </cell>
          <cell r="B11" t="str">
            <v>Заведующий</v>
          </cell>
          <cell r="C11" t="str">
            <v>Муниципальное бюджетное дошкольное образовательное учреждение "Детский сад № 9"</v>
          </cell>
          <cell r="D11" t="str">
            <v>И. П. Герасимова</v>
          </cell>
          <cell r="E11">
            <v>9</v>
          </cell>
          <cell r="F11">
            <v>2500</v>
          </cell>
          <cell r="G11">
            <v>150098</v>
          </cell>
          <cell r="H11">
            <v>151699.01</v>
          </cell>
          <cell r="J11">
            <v>0</v>
          </cell>
          <cell r="K11">
            <v>0</v>
          </cell>
          <cell r="M11">
            <v>5100</v>
          </cell>
          <cell r="N11">
            <v>0</v>
          </cell>
          <cell r="O11">
            <v>0</v>
          </cell>
          <cell r="P11">
            <v>47550</v>
          </cell>
          <cell r="Q11">
            <v>47550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X11">
            <v>2500</v>
          </cell>
          <cell r="Y11">
            <v>202748</v>
          </cell>
          <cell r="Z11">
            <v>199249.01</v>
          </cell>
          <cell r="AB11">
            <v>0</v>
          </cell>
          <cell r="AC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2500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T11">
            <v>0</v>
          </cell>
          <cell r="AU11">
            <v>0</v>
          </cell>
          <cell r="AW11">
            <v>0</v>
          </cell>
          <cell r="AX11">
            <v>0</v>
          </cell>
          <cell r="AZ11">
            <v>0</v>
          </cell>
          <cell r="BA11">
            <v>0</v>
          </cell>
          <cell r="BC11">
            <v>0</v>
          </cell>
          <cell r="BD11">
            <v>0</v>
          </cell>
          <cell r="BH11">
            <v>0</v>
          </cell>
        </row>
        <row r="12">
          <cell r="A12" t="str">
            <v>010</v>
          </cell>
          <cell r="B12" t="str">
            <v>Заведующая</v>
          </cell>
          <cell r="C12" t="str">
            <v xml:space="preserve">Муниципальное бюджетное дошкольное образовательное учреждение "Детский сад № 10" </v>
          </cell>
          <cell r="D12" t="str">
            <v xml:space="preserve">А.Н. Самарина </v>
          </cell>
          <cell r="E12">
            <v>10</v>
          </cell>
          <cell r="F12">
            <v>15761.97</v>
          </cell>
          <cell r="G12">
            <v>28980</v>
          </cell>
          <cell r="H12">
            <v>29673.97</v>
          </cell>
          <cell r="J12">
            <v>0</v>
          </cell>
          <cell r="K12">
            <v>0</v>
          </cell>
          <cell r="M12">
            <v>1305100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X12">
            <v>15761.97</v>
          </cell>
          <cell r="Y12">
            <v>1334080</v>
          </cell>
          <cell r="Z12">
            <v>29673.97</v>
          </cell>
          <cell r="AB12">
            <v>0</v>
          </cell>
          <cell r="AC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15761.97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T12">
            <v>0</v>
          </cell>
          <cell r="AU12">
            <v>0</v>
          </cell>
          <cell r="AW12">
            <v>0</v>
          </cell>
          <cell r="AX12">
            <v>0</v>
          </cell>
          <cell r="AZ12">
            <v>0</v>
          </cell>
          <cell r="BA12">
            <v>0</v>
          </cell>
          <cell r="BC12">
            <v>0</v>
          </cell>
          <cell r="BD12">
            <v>0</v>
          </cell>
          <cell r="BH12">
            <v>0</v>
          </cell>
        </row>
        <row r="13">
          <cell r="A13" t="str">
            <v>014</v>
          </cell>
          <cell r="B13" t="str">
            <v>Заведующая</v>
          </cell>
          <cell r="C13" t="str">
            <v>Муниципальное бюджетное дошкольное образовательное учреждение "Детский сад № 14"</v>
          </cell>
          <cell r="D13" t="str">
            <v xml:space="preserve">О.А. Дюжакова </v>
          </cell>
          <cell r="E13">
            <v>14</v>
          </cell>
          <cell r="F13">
            <v>6348.06</v>
          </cell>
          <cell r="G13">
            <v>0</v>
          </cell>
          <cell r="H13">
            <v>6348.06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X13">
            <v>6348.06</v>
          </cell>
          <cell r="Y13">
            <v>0</v>
          </cell>
          <cell r="Z13">
            <v>6348.06</v>
          </cell>
          <cell r="AB13">
            <v>0</v>
          </cell>
          <cell r="AC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6348.06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T13">
            <v>0</v>
          </cell>
          <cell r="AU13">
            <v>0</v>
          </cell>
          <cell r="AW13">
            <v>0</v>
          </cell>
          <cell r="AX13">
            <v>0</v>
          </cell>
          <cell r="AZ13">
            <v>0</v>
          </cell>
          <cell r="BA13">
            <v>0</v>
          </cell>
          <cell r="BC13">
            <v>0</v>
          </cell>
          <cell r="BD13">
            <v>0</v>
          </cell>
          <cell r="BH13">
            <v>0</v>
          </cell>
        </row>
        <row r="14">
          <cell r="A14" t="str">
            <v>016</v>
          </cell>
          <cell r="B14" t="str">
            <v>Заведующая</v>
          </cell>
          <cell r="C14" t="str">
            <v>Муниципальное бюджетное дошкольное образовательное учреждение "Детский сад № 16"</v>
          </cell>
          <cell r="D14" t="str">
            <v>Ю. Н. Петрунина</v>
          </cell>
          <cell r="E14">
            <v>16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M14">
            <v>5100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X14">
            <v>0</v>
          </cell>
          <cell r="Y14">
            <v>5100</v>
          </cell>
          <cell r="Z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T14">
            <v>0</v>
          </cell>
          <cell r="AU14">
            <v>0</v>
          </cell>
          <cell r="AW14">
            <v>0</v>
          </cell>
          <cell r="AX14">
            <v>0</v>
          </cell>
          <cell r="AZ14">
            <v>0</v>
          </cell>
          <cell r="BA14">
            <v>0</v>
          </cell>
          <cell r="BC14">
            <v>0</v>
          </cell>
          <cell r="BD14">
            <v>0</v>
          </cell>
          <cell r="BH14">
            <v>0</v>
          </cell>
        </row>
        <row r="15">
          <cell r="A15" t="str">
            <v>017</v>
          </cell>
          <cell r="B15" t="str">
            <v>Заведующая</v>
          </cell>
          <cell r="C15" t="str">
            <v>Муниципальное бюджетное дошкольное образовательное учреждение "Детский сад № 17" комбинированного вида</v>
          </cell>
          <cell r="D15" t="str">
            <v xml:space="preserve">Л.А. Стешина </v>
          </cell>
          <cell r="E15">
            <v>17</v>
          </cell>
          <cell r="F15">
            <v>300</v>
          </cell>
          <cell r="G15">
            <v>130714</v>
          </cell>
          <cell r="H15">
            <v>131014</v>
          </cell>
          <cell r="J15">
            <v>0</v>
          </cell>
          <cell r="K15">
            <v>0</v>
          </cell>
          <cell r="M15">
            <v>5100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552500</v>
          </cell>
          <cell r="T15">
            <v>552500</v>
          </cell>
          <cell r="V15">
            <v>0</v>
          </cell>
          <cell r="X15">
            <v>300</v>
          </cell>
          <cell r="Y15">
            <v>688314</v>
          </cell>
          <cell r="Z15">
            <v>683514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300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T15">
            <v>0</v>
          </cell>
          <cell r="AU15">
            <v>0</v>
          </cell>
          <cell r="AW15">
            <v>0</v>
          </cell>
          <cell r="AX15">
            <v>0</v>
          </cell>
          <cell r="AZ15">
            <v>0</v>
          </cell>
          <cell r="BA15">
            <v>0</v>
          </cell>
          <cell r="BC15">
            <v>0</v>
          </cell>
          <cell r="BD15">
            <v>0</v>
          </cell>
          <cell r="BH15">
            <v>0</v>
          </cell>
        </row>
        <row r="16">
          <cell r="A16" t="str">
            <v>020</v>
          </cell>
          <cell r="B16" t="str">
            <v>Заведующая</v>
          </cell>
          <cell r="C16" t="str">
            <v>Муниципальное бюджетное дошкольное образовательное учреждение "Детский сад № 20"</v>
          </cell>
          <cell r="D16" t="str">
            <v xml:space="preserve">О.А. Сафронова </v>
          </cell>
          <cell r="E16">
            <v>20</v>
          </cell>
          <cell r="F16">
            <v>0</v>
          </cell>
          <cell r="G16">
            <v>11700</v>
          </cell>
          <cell r="H16">
            <v>11700</v>
          </cell>
          <cell r="J16">
            <v>0</v>
          </cell>
          <cell r="K16">
            <v>0</v>
          </cell>
          <cell r="M16">
            <v>1305100</v>
          </cell>
          <cell r="N16">
            <v>0</v>
          </cell>
          <cell r="O16">
            <v>0</v>
          </cell>
          <cell r="P16">
            <v>60760</v>
          </cell>
          <cell r="Q16">
            <v>52000</v>
          </cell>
          <cell r="R16">
            <v>0</v>
          </cell>
          <cell r="S16">
            <v>52000</v>
          </cell>
          <cell r="T16">
            <v>52000</v>
          </cell>
          <cell r="V16">
            <v>0</v>
          </cell>
          <cell r="X16">
            <v>0</v>
          </cell>
          <cell r="Y16">
            <v>1429560</v>
          </cell>
          <cell r="Z16">
            <v>115700</v>
          </cell>
          <cell r="AB16">
            <v>0</v>
          </cell>
          <cell r="AC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M16">
            <v>0</v>
          </cell>
          <cell r="AN16">
            <v>0</v>
          </cell>
          <cell r="AP16">
            <v>0</v>
          </cell>
          <cell r="AQ16">
            <v>0</v>
          </cell>
          <cell r="AT16">
            <v>0</v>
          </cell>
          <cell r="AU16">
            <v>0</v>
          </cell>
          <cell r="AW16">
            <v>0</v>
          </cell>
          <cell r="AX16">
            <v>0</v>
          </cell>
          <cell r="AZ16">
            <v>0</v>
          </cell>
          <cell r="BA16">
            <v>0</v>
          </cell>
          <cell r="BC16">
            <v>0</v>
          </cell>
          <cell r="BD16">
            <v>0</v>
          </cell>
          <cell r="BH16">
            <v>0</v>
          </cell>
        </row>
        <row r="17">
          <cell r="A17" t="str">
            <v>021</v>
          </cell>
          <cell r="B17" t="str">
            <v>Заведующая</v>
          </cell>
          <cell r="C17" t="str">
            <v>Муниципальное бюджетное дошкольное образовательное учреждение "Детский сад № 21"</v>
          </cell>
          <cell r="D17" t="str">
            <v>И.Н. Волкова</v>
          </cell>
          <cell r="E17">
            <v>21</v>
          </cell>
          <cell r="F17">
            <v>900</v>
          </cell>
          <cell r="G17">
            <v>49668</v>
          </cell>
          <cell r="H17">
            <v>50568</v>
          </cell>
          <cell r="J17">
            <v>0</v>
          </cell>
          <cell r="K17">
            <v>0</v>
          </cell>
          <cell r="M17">
            <v>1305100</v>
          </cell>
          <cell r="N17">
            <v>0</v>
          </cell>
          <cell r="O17">
            <v>0</v>
          </cell>
          <cell r="P17">
            <v>175109</v>
          </cell>
          <cell r="Q17">
            <v>94776</v>
          </cell>
          <cell r="R17">
            <v>60000</v>
          </cell>
          <cell r="S17">
            <v>69500</v>
          </cell>
          <cell r="T17">
            <v>129500</v>
          </cell>
          <cell r="V17">
            <v>0</v>
          </cell>
          <cell r="X17">
            <v>60900</v>
          </cell>
          <cell r="Y17">
            <v>1599377</v>
          </cell>
          <cell r="Z17">
            <v>274844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900</v>
          </cell>
          <cell r="AM17">
            <v>0</v>
          </cell>
          <cell r="AN17">
            <v>0</v>
          </cell>
          <cell r="AP17">
            <v>0</v>
          </cell>
          <cell r="AQ17">
            <v>0</v>
          </cell>
          <cell r="AT17">
            <v>0</v>
          </cell>
          <cell r="AU17">
            <v>0</v>
          </cell>
          <cell r="AW17">
            <v>0</v>
          </cell>
          <cell r="AX17">
            <v>0</v>
          </cell>
          <cell r="AZ17">
            <v>0</v>
          </cell>
          <cell r="BA17">
            <v>0</v>
          </cell>
          <cell r="BC17">
            <v>0</v>
          </cell>
          <cell r="BD17">
            <v>0</v>
          </cell>
          <cell r="BH17">
            <v>0</v>
          </cell>
        </row>
        <row r="18">
          <cell r="A18" t="str">
            <v>023</v>
          </cell>
          <cell r="B18" t="str">
            <v>Заведующая</v>
          </cell>
          <cell r="C18" t="str">
            <v>Муниципальное бюджетное дошкольное образовательное учреждение "Детский сад № 23"</v>
          </cell>
          <cell r="D18" t="str">
            <v xml:space="preserve">М.А. Лобанова </v>
          </cell>
          <cell r="E18">
            <v>23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M18">
            <v>5100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X18">
            <v>0</v>
          </cell>
          <cell r="Y18">
            <v>5100</v>
          </cell>
          <cell r="Z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T18">
            <v>0</v>
          </cell>
          <cell r="AU18">
            <v>0</v>
          </cell>
          <cell r="AW18">
            <v>0</v>
          </cell>
          <cell r="AX18">
            <v>0</v>
          </cell>
          <cell r="AZ18">
            <v>0</v>
          </cell>
          <cell r="BA18">
            <v>0</v>
          </cell>
          <cell r="BC18">
            <v>0</v>
          </cell>
          <cell r="BD18">
            <v>0</v>
          </cell>
          <cell r="BH18">
            <v>0</v>
          </cell>
        </row>
        <row r="19">
          <cell r="A19" t="str">
            <v>024</v>
          </cell>
          <cell r="B19" t="str">
            <v>Заведующая</v>
          </cell>
          <cell r="C19" t="str">
            <v>Муниципальное бюджетное дошкольное образовательное учреждение "Детский сад № 24"</v>
          </cell>
          <cell r="D19" t="str">
            <v xml:space="preserve">А.Г. Гущина </v>
          </cell>
          <cell r="E19">
            <v>24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M19">
            <v>0</v>
          </cell>
          <cell r="AN19">
            <v>0</v>
          </cell>
          <cell r="AP19">
            <v>0</v>
          </cell>
          <cell r="AQ19">
            <v>0</v>
          </cell>
          <cell r="AT19">
            <v>0</v>
          </cell>
          <cell r="AU19">
            <v>0</v>
          </cell>
          <cell r="AW19">
            <v>0</v>
          </cell>
          <cell r="AX19">
            <v>0</v>
          </cell>
          <cell r="AZ19">
            <v>0</v>
          </cell>
          <cell r="BA19">
            <v>0</v>
          </cell>
          <cell r="BC19">
            <v>0</v>
          </cell>
          <cell r="BD19">
            <v>0</v>
          </cell>
          <cell r="BH19">
            <v>0</v>
          </cell>
        </row>
        <row r="20">
          <cell r="A20" t="str">
            <v>025</v>
          </cell>
          <cell r="B20" t="str">
            <v>Заведующая</v>
          </cell>
          <cell r="C20" t="str">
            <v>Муниципальное бюджетное дошкольное образовательное учреждение "Детский сад № 25"</v>
          </cell>
          <cell r="D20" t="str">
            <v xml:space="preserve">Т.А. Левина </v>
          </cell>
          <cell r="E20">
            <v>25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M20">
            <v>5100</v>
          </cell>
          <cell r="N20">
            <v>0</v>
          </cell>
          <cell r="O20">
            <v>0</v>
          </cell>
          <cell r="P20">
            <v>29000</v>
          </cell>
          <cell r="Q20">
            <v>29000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X20">
            <v>0</v>
          </cell>
          <cell r="Y20">
            <v>34100</v>
          </cell>
          <cell r="Z20">
            <v>29000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M20">
            <v>0</v>
          </cell>
          <cell r="AN20">
            <v>0</v>
          </cell>
          <cell r="AP20">
            <v>0</v>
          </cell>
          <cell r="AQ20">
            <v>0</v>
          </cell>
          <cell r="AT20">
            <v>0</v>
          </cell>
          <cell r="AU20">
            <v>0</v>
          </cell>
          <cell r="AW20">
            <v>0</v>
          </cell>
          <cell r="AX20">
            <v>0</v>
          </cell>
          <cell r="AZ20">
            <v>0</v>
          </cell>
          <cell r="BA20">
            <v>0</v>
          </cell>
          <cell r="BC20">
            <v>0</v>
          </cell>
          <cell r="BD20">
            <v>0</v>
          </cell>
          <cell r="BH20">
            <v>0</v>
          </cell>
        </row>
        <row r="21">
          <cell r="A21" t="str">
            <v>026</v>
          </cell>
          <cell r="B21" t="str">
            <v>Заведующая</v>
          </cell>
          <cell r="C21" t="str">
            <v>Муниципальное бюджетное дошкольное образовательное учреждение "Детский сад № 26" для детей раннего возраста</v>
          </cell>
          <cell r="D21" t="str">
            <v>А. Н. Сысокина</v>
          </cell>
          <cell r="E21">
            <v>26</v>
          </cell>
          <cell r="F21">
            <v>9500</v>
          </cell>
          <cell r="G21">
            <v>0</v>
          </cell>
          <cell r="H21">
            <v>9500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X21">
            <v>9500</v>
          </cell>
          <cell r="Y21">
            <v>0</v>
          </cell>
          <cell r="Z21">
            <v>9500</v>
          </cell>
          <cell r="AB21">
            <v>0</v>
          </cell>
          <cell r="AC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9500</v>
          </cell>
          <cell r="AM21">
            <v>0</v>
          </cell>
          <cell r="AN21">
            <v>0</v>
          </cell>
          <cell r="AP21">
            <v>0</v>
          </cell>
          <cell r="AQ21">
            <v>0</v>
          </cell>
          <cell r="AT21">
            <v>0</v>
          </cell>
          <cell r="AU21">
            <v>0</v>
          </cell>
          <cell r="AW21">
            <v>0</v>
          </cell>
          <cell r="AX21">
            <v>0</v>
          </cell>
          <cell r="AZ21">
            <v>0</v>
          </cell>
          <cell r="BA21">
            <v>0</v>
          </cell>
          <cell r="BC21">
            <v>0</v>
          </cell>
          <cell r="BD21">
            <v>0</v>
          </cell>
          <cell r="BH21">
            <v>0</v>
          </cell>
        </row>
        <row r="22">
          <cell r="A22" t="str">
            <v>028</v>
          </cell>
          <cell r="B22" t="str">
            <v>Заведующая</v>
          </cell>
          <cell r="C22" t="str">
            <v xml:space="preserve">Муниципальное бюджетное дошкольное образовательное учреждение "Детский сад № 28" </v>
          </cell>
          <cell r="D22" t="str">
            <v xml:space="preserve">Е.В. Кислякова </v>
          </cell>
          <cell r="E22">
            <v>28</v>
          </cell>
          <cell r="F22">
            <v>0</v>
          </cell>
          <cell r="G22">
            <v>76900</v>
          </cell>
          <cell r="H22">
            <v>55736</v>
          </cell>
          <cell r="J22">
            <v>0</v>
          </cell>
          <cell r="K22">
            <v>0</v>
          </cell>
          <cell r="M22">
            <v>5100</v>
          </cell>
          <cell r="N22">
            <v>0</v>
          </cell>
          <cell r="O22">
            <v>0</v>
          </cell>
          <cell r="P22">
            <v>172000</v>
          </cell>
          <cell r="Q22">
            <v>172000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X22">
            <v>0</v>
          </cell>
          <cell r="Y22">
            <v>254000</v>
          </cell>
          <cell r="Z22">
            <v>227736</v>
          </cell>
          <cell r="AB22">
            <v>0</v>
          </cell>
          <cell r="AC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T22">
            <v>0</v>
          </cell>
          <cell r="AU22">
            <v>0</v>
          </cell>
          <cell r="AW22">
            <v>0</v>
          </cell>
          <cell r="AX22">
            <v>0</v>
          </cell>
          <cell r="AZ22">
            <v>0</v>
          </cell>
          <cell r="BA22">
            <v>0</v>
          </cell>
          <cell r="BC22">
            <v>0</v>
          </cell>
          <cell r="BD22">
            <v>0</v>
          </cell>
          <cell r="BH22">
            <v>0</v>
          </cell>
        </row>
        <row r="23">
          <cell r="A23" t="str">
            <v>035</v>
          </cell>
          <cell r="B23" t="str">
            <v>Заведующая</v>
          </cell>
          <cell r="C23" t="str">
            <v>Муниципальное бюджетное дошкольное образовательное учреждение "Детский сад № 35" присмотра и оздоровления</v>
          </cell>
          <cell r="D23" t="str">
            <v>Е.Н. Белова</v>
          </cell>
          <cell r="E23">
            <v>35</v>
          </cell>
          <cell r="F23">
            <v>110079.49</v>
          </cell>
          <cell r="G23">
            <v>878392</v>
          </cell>
          <cell r="H23">
            <v>921121.86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X23">
            <v>110079.49</v>
          </cell>
          <cell r="Y23">
            <v>878392</v>
          </cell>
          <cell r="Z23">
            <v>921121.86</v>
          </cell>
          <cell r="AB23">
            <v>0</v>
          </cell>
          <cell r="AC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110079.49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T23">
            <v>0</v>
          </cell>
          <cell r="AU23">
            <v>0</v>
          </cell>
          <cell r="AW23">
            <v>0</v>
          </cell>
          <cell r="AX23">
            <v>0</v>
          </cell>
          <cell r="AZ23">
            <v>0</v>
          </cell>
          <cell r="BA23">
            <v>0</v>
          </cell>
          <cell r="BC23">
            <v>0</v>
          </cell>
          <cell r="BD23">
            <v>0</v>
          </cell>
          <cell r="BH23">
            <v>0</v>
          </cell>
        </row>
        <row r="24">
          <cell r="A24" t="str">
            <v>036</v>
          </cell>
          <cell r="B24" t="str">
            <v>Заведующая</v>
          </cell>
          <cell r="C24" t="str">
            <v>Муниципальное бюджетное дошкольное образовательное учреждение "Детский сад № 36" комбинированного вида</v>
          </cell>
          <cell r="D24" t="str">
            <v xml:space="preserve">И.П. Воронина </v>
          </cell>
          <cell r="E24">
            <v>36</v>
          </cell>
          <cell r="F24">
            <v>7279.6</v>
          </cell>
          <cell r="G24">
            <v>1582000</v>
          </cell>
          <cell r="H24">
            <v>1586963.7600000002</v>
          </cell>
          <cell r="J24">
            <v>0</v>
          </cell>
          <cell r="K24">
            <v>0</v>
          </cell>
          <cell r="M24">
            <v>5100</v>
          </cell>
          <cell r="N24">
            <v>0</v>
          </cell>
          <cell r="O24">
            <v>43351.39</v>
          </cell>
          <cell r="P24">
            <v>78600</v>
          </cell>
          <cell r="Q24">
            <v>121951.39</v>
          </cell>
          <cell r="R24">
            <v>0</v>
          </cell>
          <cell r="S24">
            <v>0</v>
          </cell>
          <cell r="T24">
            <v>0</v>
          </cell>
          <cell r="V24">
            <v>0</v>
          </cell>
          <cell r="X24">
            <v>50630.99</v>
          </cell>
          <cell r="Y24">
            <v>1665700</v>
          </cell>
          <cell r="Z24">
            <v>1708915.1500000001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7279.6</v>
          </cell>
          <cell r="AM24">
            <v>0</v>
          </cell>
          <cell r="AN24">
            <v>0</v>
          </cell>
          <cell r="AP24">
            <v>0</v>
          </cell>
          <cell r="AQ24">
            <v>0</v>
          </cell>
          <cell r="AT24">
            <v>0</v>
          </cell>
          <cell r="AU24">
            <v>0</v>
          </cell>
          <cell r="AW24">
            <v>0</v>
          </cell>
          <cell r="AX24">
            <v>0</v>
          </cell>
          <cell r="AZ24">
            <v>0</v>
          </cell>
          <cell r="BA24">
            <v>0</v>
          </cell>
          <cell r="BC24">
            <v>0</v>
          </cell>
          <cell r="BD24">
            <v>0</v>
          </cell>
          <cell r="BH24">
            <v>0</v>
          </cell>
        </row>
        <row r="25">
          <cell r="A25" t="str">
            <v>037</v>
          </cell>
          <cell r="B25" t="str">
            <v>Заведующая</v>
          </cell>
          <cell r="C25" t="str">
            <v>Муниципальное бюджетное дошкольное образовательное учреждение "Детский сад № 37"</v>
          </cell>
          <cell r="D25" t="str">
            <v>О.Г. Королева</v>
          </cell>
          <cell r="E25">
            <v>37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P25">
            <v>95000</v>
          </cell>
          <cell r="Q25">
            <v>48000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X25">
            <v>0</v>
          </cell>
          <cell r="Y25">
            <v>95000</v>
          </cell>
          <cell r="Z25">
            <v>48000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T25">
            <v>0</v>
          </cell>
          <cell r="AU25">
            <v>0</v>
          </cell>
          <cell r="AW25">
            <v>0</v>
          </cell>
          <cell r="AX25">
            <v>0</v>
          </cell>
          <cell r="AZ25">
            <v>0</v>
          </cell>
          <cell r="BA25">
            <v>0</v>
          </cell>
          <cell r="BC25">
            <v>0</v>
          </cell>
          <cell r="BD25">
            <v>0</v>
          </cell>
          <cell r="BH25">
            <v>0</v>
          </cell>
        </row>
        <row r="26">
          <cell r="A26" t="str">
            <v>039</v>
          </cell>
          <cell r="B26" t="str">
            <v>Заведующая</v>
          </cell>
          <cell r="C26" t="str">
            <v>Муниципальное бюджетное дошкольное образовательное учреждение "Детский сад № 39"</v>
          </cell>
          <cell r="D26" t="str">
            <v xml:space="preserve">Н.А. Белова </v>
          </cell>
          <cell r="E26">
            <v>39</v>
          </cell>
          <cell r="F26">
            <v>4870.29</v>
          </cell>
          <cell r="G26">
            <v>0</v>
          </cell>
          <cell r="H26">
            <v>4870.29</v>
          </cell>
          <cell r="J26">
            <v>0</v>
          </cell>
          <cell r="K26">
            <v>0</v>
          </cell>
          <cell r="M26">
            <v>5100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X26">
            <v>4870.29</v>
          </cell>
          <cell r="Y26">
            <v>5100</v>
          </cell>
          <cell r="Z26">
            <v>4870.29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4870.29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T26">
            <v>0</v>
          </cell>
          <cell r="AU26">
            <v>0</v>
          </cell>
          <cell r="AW26">
            <v>0</v>
          </cell>
          <cell r="AX26">
            <v>0</v>
          </cell>
          <cell r="AZ26">
            <v>0</v>
          </cell>
          <cell r="BA26">
            <v>0</v>
          </cell>
          <cell r="BC26">
            <v>0</v>
          </cell>
          <cell r="BD26">
            <v>0</v>
          </cell>
          <cell r="BH26">
            <v>0</v>
          </cell>
        </row>
        <row r="27">
          <cell r="A27" t="str">
            <v>044</v>
          </cell>
          <cell r="B27" t="str">
            <v>Заведующая</v>
          </cell>
          <cell r="C27" t="str">
            <v xml:space="preserve">Муниципальное бюджетное дошкольное образовательное учреждение "Детский сад № 44" </v>
          </cell>
          <cell r="D27" t="str">
            <v xml:space="preserve">И.В. Яцышена </v>
          </cell>
          <cell r="E27">
            <v>44</v>
          </cell>
          <cell r="F27">
            <v>700</v>
          </cell>
          <cell r="G27">
            <v>116010</v>
          </cell>
          <cell r="H27">
            <v>116360</v>
          </cell>
          <cell r="J27">
            <v>0</v>
          </cell>
          <cell r="K27">
            <v>0</v>
          </cell>
          <cell r="M27">
            <v>5100</v>
          </cell>
          <cell r="N27">
            <v>0</v>
          </cell>
          <cell r="O27">
            <v>40000</v>
          </cell>
          <cell r="P27">
            <v>28000</v>
          </cell>
          <cell r="Q27">
            <v>68000</v>
          </cell>
          <cell r="R27">
            <v>60000</v>
          </cell>
          <cell r="S27">
            <v>49962</v>
          </cell>
          <cell r="T27">
            <v>109962</v>
          </cell>
          <cell r="V27">
            <v>0</v>
          </cell>
          <cell r="X27">
            <v>100700</v>
          </cell>
          <cell r="Y27">
            <v>199072</v>
          </cell>
          <cell r="Z27">
            <v>294322</v>
          </cell>
          <cell r="AB27">
            <v>0</v>
          </cell>
          <cell r="AC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700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T27">
            <v>0</v>
          </cell>
          <cell r="AU27">
            <v>0</v>
          </cell>
          <cell r="AW27">
            <v>0</v>
          </cell>
          <cell r="AX27">
            <v>0</v>
          </cell>
          <cell r="AZ27">
            <v>0</v>
          </cell>
          <cell r="BA27">
            <v>0</v>
          </cell>
          <cell r="BC27">
            <v>0</v>
          </cell>
          <cell r="BD27">
            <v>0</v>
          </cell>
          <cell r="BH27">
            <v>0</v>
          </cell>
        </row>
        <row r="28">
          <cell r="A28" t="str">
            <v>050</v>
          </cell>
          <cell r="B28" t="str">
            <v>Заведующая</v>
          </cell>
          <cell r="C28" t="str">
            <v>Муниципальное бюджетное дошкольное образовательное учреждение "Детский сад № 50"</v>
          </cell>
          <cell r="D28" t="str">
            <v xml:space="preserve">И.Н. Альминович </v>
          </cell>
          <cell r="E28">
            <v>50</v>
          </cell>
          <cell r="F28">
            <v>6881.8</v>
          </cell>
          <cell r="G28">
            <v>18800</v>
          </cell>
          <cell r="H28">
            <v>20181.8</v>
          </cell>
          <cell r="J28">
            <v>0</v>
          </cell>
          <cell r="K28">
            <v>0</v>
          </cell>
          <cell r="M28">
            <v>5100</v>
          </cell>
          <cell r="N28">
            <v>0</v>
          </cell>
          <cell r="O28">
            <v>0</v>
          </cell>
          <cell r="P28">
            <v>38000</v>
          </cell>
          <cell r="Q28">
            <v>38000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X28">
            <v>6881.8</v>
          </cell>
          <cell r="Y28">
            <v>61900</v>
          </cell>
          <cell r="Z28">
            <v>58181.8</v>
          </cell>
          <cell r="AB28">
            <v>0</v>
          </cell>
          <cell r="AC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6881.8</v>
          </cell>
          <cell r="AM28">
            <v>0</v>
          </cell>
          <cell r="AN28">
            <v>0</v>
          </cell>
          <cell r="AP28">
            <v>0</v>
          </cell>
          <cell r="AQ28">
            <v>0</v>
          </cell>
          <cell r="AT28">
            <v>0</v>
          </cell>
          <cell r="AU28">
            <v>0</v>
          </cell>
          <cell r="AW28">
            <v>0</v>
          </cell>
          <cell r="AX28">
            <v>0</v>
          </cell>
          <cell r="AZ28">
            <v>0</v>
          </cell>
          <cell r="BA28">
            <v>0</v>
          </cell>
          <cell r="BC28">
            <v>0</v>
          </cell>
          <cell r="BD28">
            <v>0</v>
          </cell>
          <cell r="BH28">
            <v>0</v>
          </cell>
        </row>
        <row r="29">
          <cell r="A29" t="str">
            <v>056</v>
          </cell>
          <cell r="B29" t="str">
            <v>Заведующая</v>
          </cell>
          <cell r="C29" t="str">
            <v>Муниципальное бюджетное дошкольное образовательное учреждение "Детский сад № 56" компенсирующего вида</v>
          </cell>
          <cell r="D29" t="str">
            <v>М.Е. Казикина</v>
          </cell>
          <cell r="E29">
            <v>56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X29">
            <v>0</v>
          </cell>
          <cell r="Y29">
            <v>0</v>
          </cell>
          <cell r="Z29">
            <v>0</v>
          </cell>
          <cell r="AB29">
            <v>0</v>
          </cell>
          <cell r="AC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T29">
            <v>0</v>
          </cell>
          <cell r="AU29">
            <v>0</v>
          </cell>
          <cell r="AW29">
            <v>0</v>
          </cell>
          <cell r="AX29">
            <v>0</v>
          </cell>
          <cell r="AZ29">
            <v>0</v>
          </cell>
          <cell r="BA29">
            <v>0</v>
          </cell>
          <cell r="BC29">
            <v>0</v>
          </cell>
          <cell r="BD29">
            <v>0</v>
          </cell>
          <cell r="BH29">
            <v>0</v>
          </cell>
        </row>
        <row r="30">
          <cell r="A30" t="str">
            <v>057</v>
          </cell>
          <cell r="B30" t="str">
            <v>Заведующая</v>
          </cell>
          <cell r="C30" t="str">
            <v>Муниципальное бюджетное дошкольное образовательное учреждение "Детский сад № 57" комбинированного вида</v>
          </cell>
          <cell r="D30" t="str">
            <v xml:space="preserve">О.И. Сиверскова </v>
          </cell>
          <cell r="E30">
            <v>57</v>
          </cell>
          <cell r="F30">
            <v>0</v>
          </cell>
          <cell r="G30">
            <v>108200</v>
          </cell>
          <cell r="H30">
            <v>104624</v>
          </cell>
          <cell r="J30">
            <v>0</v>
          </cell>
          <cell r="K30">
            <v>0</v>
          </cell>
          <cell r="M30">
            <v>1305100</v>
          </cell>
          <cell r="N30">
            <v>0</v>
          </cell>
          <cell r="O30">
            <v>0</v>
          </cell>
          <cell r="P30">
            <v>120000</v>
          </cell>
          <cell r="Q30">
            <v>120000</v>
          </cell>
          <cell r="R30">
            <v>0</v>
          </cell>
          <cell r="S30">
            <v>138000</v>
          </cell>
          <cell r="T30">
            <v>138000</v>
          </cell>
          <cell r="V30">
            <v>0</v>
          </cell>
          <cell r="X30">
            <v>0</v>
          </cell>
          <cell r="Y30">
            <v>1671300</v>
          </cell>
          <cell r="Z30">
            <v>362624</v>
          </cell>
          <cell r="AB30">
            <v>0</v>
          </cell>
          <cell r="AC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M30">
            <v>0</v>
          </cell>
          <cell r="AN30">
            <v>0</v>
          </cell>
          <cell r="AP30">
            <v>0</v>
          </cell>
          <cell r="AQ30">
            <v>0</v>
          </cell>
          <cell r="AT30">
            <v>0</v>
          </cell>
          <cell r="AU30">
            <v>0</v>
          </cell>
          <cell r="AW30">
            <v>0</v>
          </cell>
          <cell r="AX30">
            <v>0</v>
          </cell>
          <cell r="AZ30">
            <v>0</v>
          </cell>
          <cell r="BA30">
            <v>0</v>
          </cell>
          <cell r="BC30">
            <v>0</v>
          </cell>
          <cell r="BD30">
            <v>0</v>
          </cell>
          <cell r="BH30">
            <v>0</v>
          </cell>
        </row>
        <row r="31">
          <cell r="A31" t="str">
            <v>058</v>
          </cell>
          <cell r="B31" t="str">
            <v>Заведующая</v>
          </cell>
          <cell r="C31" t="str">
            <v>Муниципальное бюджетное дошкольное образовательное учреждение "Детский сад № 58 "Золотой петушок"</v>
          </cell>
          <cell r="D31" t="str">
            <v>Е.А. Лотарева</v>
          </cell>
          <cell r="E31">
            <v>58</v>
          </cell>
          <cell r="F31">
            <v>0</v>
          </cell>
          <cell r="G31">
            <v>24512</v>
          </cell>
          <cell r="H31">
            <v>24512</v>
          </cell>
          <cell r="J31">
            <v>0</v>
          </cell>
          <cell r="K31">
            <v>0</v>
          </cell>
          <cell r="M31">
            <v>5100</v>
          </cell>
          <cell r="N31">
            <v>0</v>
          </cell>
          <cell r="O31">
            <v>0</v>
          </cell>
          <cell r="P31">
            <v>191260</v>
          </cell>
          <cell r="Q31">
            <v>141260</v>
          </cell>
          <cell r="R31">
            <v>0</v>
          </cell>
          <cell r="S31">
            <v>51500</v>
          </cell>
          <cell r="T31">
            <v>51500</v>
          </cell>
          <cell r="V31">
            <v>0</v>
          </cell>
          <cell r="X31">
            <v>0</v>
          </cell>
          <cell r="Y31">
            <v>1326732</v>
          </cell>
          <cell r="Z31">
            <v>1271632</v>
          </cell>
          <cell r="AB31">
            <v>52718</v>
          </cell>
          <cell r="AC31">
            <v>52718</v>
          </cell>
          <cell r="AE31">
            <v>0</v>
          </cell>
          <cell r="AF31">
            <v>0</v>
          </cell>
          <cell r="AH31">
            <v>0</v>
          </cell>
          <cell r="AI31">
            <v>0</v>
          </cell>
          <cell r="AJ31">
            <v>0</v>
          </cell>
          <cell r="AM31">
            <v>1001642</v>
          </cell>
          <cell r="AN31">
            <v>1001642</v>
          </cell>
          <cell r="AP31">
            <v>0</v>
          </cell>
          <cell r="AQ31">
            <v>0</v>
          </cell>
          <cell r="AT31">
            <v>0</v>
          </cell>
          <cell r="AU31">
            <v>0</v>
          </cell>
          <cell r="AW31">
            <v>0</v>
          </cell>
          <cell r="AX31">
            <v>0</v>
          </cell>
          <cell r="AZ31">
            <v>0</v>
          </cell>
          <cell r="BA31">
            <v>0</v>
          </cell>
          <cell r="BC31">
            <v>0</v>
          </cell>
          <cell r="BD31">
            <v>0</v>
          </cell>
          <cell r="BH31">
            <v>0</v>
          </cell>
        </row>
        <row r="32">
          <cell r="A32" t="str">
            <v>061</v>
          </cell>
          <cell r="B32" t="str">
            <v>Заведующий</v>
          </cell>
          <cell r="C32" t="str">
            <v>Муниципальное бюджетное дошкольное образовательное учреждение "Детский сад № 61"</v>
          </cell>
          <cell r="D32" t="str">
            <v xml:space="preserve">И.В. Кузнецова </v>
          </cell>
          <cell r="E32">
            <v>61</v>
          </cell>
          <cell r="F32">
            <v>1221.1400000000001</v>
          </cell>
          <cell r="G32">
            <v>87030</v>
          </cell>
          <cell r="H32">
            <v>88150.14</v>
          </cell>
          <cell r="J32">
            <v>0</v>
          </cell>
          <cell r="K32">
            <v>0</v>
          </cell>
          <cell r="M32">
            <v>5100</v>
          </cell>
          <cell r="N32">
            <v>0</v>
          </cell>
          <cell r="O32">
            <v>21307</v>
          </cell>
          <cell r="P32">
            <v>50000</v>
          </cell>
          <cell r="Q32">
            <v>71307</v>
          </cell>
          <cell r="R32">
            <v>0</v>
          </cell>
          <cell r="S32">
            <v>46000</v>
          </cell>
          <cell r="T32">
            <v>46000</v>
          </cell>
          <cell r="V32">
            <v>0</v>
          </cell>
          <cell r="X32">
            <v>22528.14</v>
          </cell>
          <cell r="Y32">
            <v>188130</v>
          </cell>
          <cell r="Z32">
            <v>205457.14</v>
          </cell>
          <cell r="AB32">
            <v>0</v>
          </cell>
          <cell r="AC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1221.1400000000001</v>
          </cell>
          <cell r="AM32">
            <v>0</v>
          </cell>
          <cell r="AN32">
            <v>0</v>
          </cell>
          <cell r="AP32">
            <v>0</v>
          </cell>
          <cell r="AQ32">
            <v>0</v>
          </cell>
          <cell r="AT32">
            <v>0</v>
          </cell>
          <cell r="AU32">
            <v>0</v>
          </cell>
          <cell r="AW32">
            <v>0</v>
          </cell>
          <cell r="AX32">
            <v>0</v>
          </cell>
          <cell r="AZ32">
            <v>0</v>
          </cell>
          <cell r="BA32">
            <v>0</v>
          </cell>
          <cell r="BC32">
            <v>0</v>
          </cell>
          <cell r="BD32">
            <v>0</v>
          </cell>
          <cell r="BH32">
            <v>0</v>
          </cell>
        </row>
        <row r="33">
          <cell r="A33" t="str">
            <v>062</v>
          </cell>
          <cell r="B33" t="str">
            <v>Заведующий</v>
          </cell>
          <cell r="C33" t="str">
            <v>Муниципальное бюджетное дошкольное образовательное учреждение "Детский сад № 62"</v>
          </cell>
          <cell r="D33" t="str">
            <v>Ю.В. Чуфарина</v>
          </cell>
          <cell r="E33">
            <v>62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M33">
            <v>5100</v>
          </cell>
          <cell r="N33">
            <v>0</v>
          </cell>
          <cell r="O33">
            <v>0</v>
          </cell>
          <cell r="P33">
            <v>57750</v>
          </cell>
          <cell r="Q33">
            <v>57750</v>
          </cell>
          <cell r="R33">
            <v>0</v>
          </cell>
          <cell r="S33">
            <v>0</v>
          </cell>
          <cell r="T33">
            <v>0</v>
          </cell>
          <cell r="V33">
            <v>0</v>
          </cell>
          <cell r="X33">
            <v>0</v>
          </cell>
          <cell r="Y33">
            <v>62850</v>
          </cell>
          <cell r="Z33">
            <v>57750</v>
          </cell>
          <cell r="AB33">
            <v>0</v>
          </cell>
          <cell r="AC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M33">
            <v>0</v>
          </cell>
          <cell r="AN33">
            <v>0</v>
          </cell>
          <cell r="AP33">
            <v>0</v>
          </cell>
          <cell r="AQ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Z33">
            <v>0</v>
          </cell>
          <cell r="BA33">
            <v>0</v>
          </cell>
          <cell r="BC33">
            <v>0</v>
          </cell>
          <cell r="BD33">
            <v>0</v>
          </cell>
          <cell r="BH33">
            <v>0</v>
          </cell>
        </row>
        <row r="34">
          <cell r="A34" t="str">
            <v>063</v>
          </cell>
          <cell r="B34" t="str">
            <v>Заведующая</v>
          </cell>
          <cell r="C34" t="str">
            <v xml:space="preserve">Муниципальное бюджетное дошкольное образовательное учреждение "Детский сад № 63" </v>
          </cell>
          <cell r="D34" t="str">
            <v>А.К. Калентьев</v>
          </cell>
          <cell r="E34">
            <v>63</v>
          </cell>
          <cell r="F34">
            <v>2430.4</v>
          </cell>
          <cell r="G34">
            <v>59512</v>
          </cell>
          <cell r="H34">
            <v>60226.96</v>
          </cell>
          <cell r="J34">
            <v>0</v>
          </cell>
          <cell r="K34">
            <v>0</v>
          </cell>
          <cell r="M34">
            <v>5100</v>
          </cell>
          <cell r="N34">
            <v>0</v>
          </cell>
          <cell r="O34">
            <v>0</v>
          </cell>
          <cell r="P34">
            <v>190358.6</v>
          </cell>
          <cell r="Q34">
            <v>105231.4</v>
          </cell>
          <cell r="R34">
            <v>0</v>
          </cell>
          <cell r="S34">
            <v>0</v>
          </cell>
          <cell r="T34">
            <v>0</v>
          </cell>
          <cell r="V34">
            <v>0</v>
          </cell>
          <cell r="X34">
            <v>2430.4</v>
          </cell>
          <cell r="Y34">
            <v>1299550.6499999999</v>
          </cell>
          <cell r="Z34">
            <v>1210038.4100000001</v>
          </cell>
          <cell r="AB34">
            <v>52229</v>
          </cell>
          <cell r="AC34">
            <v>52229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2430.4</v>
          </cell>
          <cell r="AM34">
            <v>992351.05</v>
          </cell>
          <cell r="AN34">
            <v>992351.05</v>
          </cell>
          <cell r="AP34">
            <v>0</v>
          </cell>
          <cell r="AQ34">
            <v>0</v>
          </cell>
          <cell r="AT34">
            <v>0</v>
          </cell>
          <cell r="AU34">
            <v>0</v>
          </cell>
          <cell r="AW34">
            <v>0</v>
          </cell>
          <cell r="AX34">
            <v>0</v>
          </cell>
          <cell r="AZ34">
            <v>0</v>
          </cell>
          <cell r="BA34">
            <v>0</v>
          </cell>
          <cell r="BC34">
            <v>0</v>
          </cell>
          <cell r="BD34">
            <v>0</v>
          </cell>
          <cell r="BH34">
            <v>0</v>
          </cell>
        </row>
        <row r="35">
          <cell r="A35" t="str">
            <v>065</v>
          </cell>
          <cell r="B35" t="str">
            <v>Заведующая</v>
          </cell>
          <cell r="C35" t="str">
            <v>Муниципальное бюджетное дошкольное образовательное учреждение "Детский сад № 65"</v>
          </cell>
          <cell r="D35" t="str">
            <v xml:space="preserve">И.С. Богатова </v>
          </cell>
          <cell r="E35">
            <v>65</v>
          </cell>
          <cell r="F35">
            <v>0</v>
          </cell>
          <cell r="G35">
            <v>28412</v>
          </cell>
          <cell r="H35">
            <v>28212</v>
          </cell>
          <cell r="J35">
            <v>0</v>
          </cell>
          <cell r="K35">
            <v>0</v>
          </cell>
          <cell r="M35">
            <v>5100</v>
          </cell>
          <cell r="N35">
            <v>0</v>
          </cell>
          <cell r="O35">
            <v>0</v>
          </cell>
          <cell r="P35">
            <v>148916</v>
          </cell>
          <cell r="Q35">
            <v>148916</v>
          </cell>
          <cell r="R35">
            <v>0</v>
          </cell>
          <cell r="S35">
            <v>0</v>
          </cell>
          <cell r="T35">
            <v>0</v>
          </cell>
          <cell r="V35">
            <v>0</v>
          </cell>
          <cell r="X35">
            <v>0</v>
          </cell>
          <cell r="Y35">
            <v>182428</v>
          </cell>
          <cell r="Z35">
            <v>177128</v>
          </cell>
          <cell r="AB35">
            <v>0</v>
          </cell>
          <cell r="AC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M35">
            <v>0</v>
          </cell>
          <cell r="AN35">
            <v>0</v>
          </cell>
          <cell r="AP35">
            <v>0</v>
          </cell>
          <cell r="AQ35">
            <v>0</v>
          </cell>
          <cell r="AT35">
            <v>0</v>
          </cell>
          <cell r="AU35">
            <v>0</v>
          </cell>
          <cell r="AW35">
            <v>0</v>
          </cell>
          <cell r="AX35">
            <v>0</v>
          </cell>
          <cell r="AZ35">
            <v>0</v>
          </cell>
          <cell r="BA35">
            <v>0</v>
          </cell>
          <cell r="BC35">
            <v>0</v>
          </cell>
          <cell r="BD35">
            <v>0</v>
          </cell>
          <cell r="BH35">
            <v>0</v>
          </cell>
        </row>
        <row r="36">
          <cell r="A36" t="str">
            <v>067</v>
          </cell>
          <cell r="B36" t="str">
            <v>Заведующая</v>
          </cell>
          <cell r="C36" t="str">
            <v xml:space="preserve">Муниципальное бюджетное дошкольное образовательное учреждение "Детский сад № 67" компенсирующего вида </v>
          </cell>
          <cell r="D36" t="str">
            <v xml:space="preserve">Е.Е. Жаринова </v>
          </cell>
          <cell r="E36">
            <v>67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X36">
            <v>0</v>
          </cell>
          <cell r="Y36">
            <v>0</v>
          </cell>
          <cell r="Z36">
            <v>0</v>
          </cell>
          <cell r="AB36">
            <v>0</v>
          </cell>
          <cell r="AC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M36">
            <v>0</v>
          </cell>
          <cell r="AN36">
            <v>0</v>
          </cell>
          <cell r="AP36">
            <v>0</v>
          </cell>
          <cell r="AQ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Z36">
            <v>0</v>
          </cell>
          <cell r="BA36">
            <v>0</v>
          </cell>
          <cell r="BC36">
            <v>0</v>
          </cell>
          <cell r="BD36">
            <v>0</v>
          </cell>
          <cell r="BH36">
            <v>0</v>
          </cell>
        </row>
        <row r="37">
          <cell r="A37" t="str">
            <v>069</v>
          </cell>
          <cell r="B37" t="str">
            <v>Заведующая</v>
          </cell>
          <cell r="C37" t="str">
            <v>Муниципальное бюджетное дошкольное образовательное учреждение "Детский сад № 69"</v>
          </cell>
          <cell r="D37" t="str">
            <v xml:space="preserve">Р.И. Шеметова </v>
          </cell>
          <cell r="E37">
            <v>69</v>
          </cell>
          <cell r="F37">
            <v>0</v>
          </cell>
          <cell r="G37">
            <v>75436</v>
          </cell>
          <cell r="H37">
            <v>75436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124688.23</v>
          </cell>
          <cell r="Q37">
            <v>97131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X37">
            <v>0</v>
          </cell>
          <cell r="Y37">
            <v>200124.22999999998</v>
          </cell>
          <cell r="Z37">
            <v>172567</v>
          </cell>
          <cell r="AB37">
            <v>0</v>
          </cell>
          <cell r="AC37">
            <v>0</v>
          </cell>
          <cell r="AE37">
            <v>0</v>
          </cell>
          <cell r="AF37">
            <v>0</v>
          </cell>
          <cell r="AH37">
            <v>0</v>
          </cell>
          <cell r="AI37">
            <v>0</v>
          </cell>
          <cell r="AJ37">
            <v>0</v>
          </cell>
          <cell r="AM37">
            <v>0</v>
          </cell>
          <cell r="AN37">
            <v>0</v>
          </cell>
          <cell r="AP37">
            <v>0</v>
          </cell>
          <cell r="AQ37">
            <v>0</v>
          </cell>
          <cell r="AT37">
            <v>0</v>
          </cell>
          <cell r="AU37">
            <v>0</v>
          </cell>
          <cell r="AW37">
            <v>0</v>
          </cell>
          <cell r="AX37">
            <v>0</v>
          </cell>
          <cell r="AZ37">
            <v>0</v>
          </cell>
          <cell r="BA37">
            <v>0</v>
          </cell>
          <cell r="BC37">
            <v>0</v>
          </cell>
          <cell r="BD37">
            <v>0</v>
          </cell>
          <cell r="BH37">
            <v>0</v>
          </cell>
        </row>
        <row r="38">
          <cell r="A38" t="str">
            <v>080</v>
          </cell>
          <cell r="B38" t="str">
            <v>Заведующий</v>
          </cell>
          <cell r="C38" t="str">
            <v>Муниципальное бюджетное дошкольное образовательное учреждение "Детский сад № 80" комбинированного вида</v>
          </cell>
          <cell r="D38" t="str">
            <v xml:space="preserve">Г.В. Кочеряева </v>
          </cell>
          <cell r="E38">
            <v>80</v>
          </cell>
          <cell r="F38">
            <v>418</v>
          </cell>
          <cell r="G38">
            <v>58050</v>
          </cell>
          <cell r="H38">
            <v>55142</v>
          </cell>
          <cell r="J38">
            <v>0</v>
          </cell>
          <cell r="K38">
            <v>0</v>
          </cell>
          <cell r="M38">
            <v>5100</v>
          </cell>
          <cell r="N38">
            <v>0</v>
          </cell>
          <cell r="O38">
            <v>0</v>
          </cell>
          <cell r="P38">
            <v>114301.65</v>
          </cell>
          <cell r="Q38">
            <v>19200</v>
          </cell>
          <cell r="R38">
            <v>0</v>
          </cell>
          <cell r="S38">
            <v>55529</v>
          </cell>
          <cell r="T38">
            <v>55529</v>
          </cell>
          <cell r="V38">
            <v>0</v>
          </cell>
          <cell r="X38">
            <v>418</v>
          </cell>
          <cell r="Y38">
            <v>958985.65</v>
          </cell>
          <cell r="Z38">
            <v>855876</v>
          </cell>
          <cell r="AB38">
            <v>36300.25</v>
          </cell>
          <cell r="AC38">
            <v>36300.25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418</v>
          </cell>
          <cell r="AM38">
            <v>689704.75</v>
          </cell>
          <cell r="AN38">
            <v>689704.75</v>
          </cell>
          <cell r="AP38">
            <v>0</v>
          </cell>
          <cell r="AQ38">
            <v>0</v>
          </cell>
          <cell r="AT38">
            <v>0</v>
          </cell>
          <cell r="AU38">
            <v>0</v>
          </cell>
          <cell r="AW38">
            <v>0</v>
          </cell>
          <cell r="AX38">
            <v>0</v>
          </cell>
          <cell r="AZ38">
            <v>0</v>
          </cell>
          <cell r="BA38">
            <v>0</v>
          </cell>
          <cell r="BC38">
            <v>0</v>
          </cell>
          <cell r="BD38">
            <v>0</v>
          </cell>
          <cell r="BH38">
            <v>0</v>
          </cell>
        </row>
        <row r="39">
          <cell r="A39" t="str">
            <v>082</v>
          </cell>
          <cell r="B39" t="str">
            <v>Заведующий</v>
          </cell>
          <cell r="C39" t="str">
            <v>Муниципальное бюджетное дошкольное образовательное учреждение "Детский сад № 82 "Улыбка"</v>
          </cell>
          <cell r="D39" t="str">
            <v xml:space="preserve">Т.А. Челышева </v>
          </cell>
          <cell r="E39">
            <v>82</v>
          </cell>
          <cell r="F39">
            <v>0</v>
          </cell>
          <cell r="G39">
            <v>39566</v>
          </cell>
          <cell r="H39">
            <v>39566</v>
          </cell>
          <cell r="J39">
            <v>0</v>
          </cell>
          <cell r="K39">
            <v>0</v>
          </cell>
          <cell r="M39">
            <v>5100</v>
          </cell>
          <cell r="N39">
            <v>0</v>
          </cell>
          <cell r="O39">
            <v>0</v>
          </cell>
          <cell r="P39">
            <v>194195</v>
          </cell>
          <cell r="Q39">
            <v>184196</v>
          </cell>
          <cell r="R39">
            <v>0</v>
          </cell>
          <cell r="S39">
            <v>0</v>
          </cell>
          <cell r="T39">
            <v>0</v>
          </cell>
          <cell r="V39">
            <v>0</v>
          </cell>
          <cell r="X39">
            <v>0</v>
          </cell>
          <cell r="Y39">
            <v>238861</v>
          </cell>
          <cell r="Z39">
            <v>223762</v>
          </cell>
          <cell r="AB39">
            <v>0</v>
          </cell>
          <cell r="AC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0</v>
          </cell>
          <cell r="AM39">
            <v>0</v>
          </cell>
          <cell r="AN39">
            <v>0</v>
          </cell>
          <cell r="AP39">
            <v>0</v>
          </cell>
          <cell r="AQ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Z39">
            <v>0</v>
          </cell>
          <cell r="BA39">
            <v>0</v>
          </cell>
          <cell r="BC39">
            <v>0</v>
          </cell>
          <cell r="BD39">
            <v>0</v>
          </cell>
          <cell r="BH39">
            <v>0</v>
          </cell>
        </row>
        <row r="40">
          <cell r="A40" t="str">
            <v>085</v>
          </cell>
          <cell r="B40" t="str">
            <v>Заведующий</v>
          </cell>
          <cell r="C40" t="str">
            <v>Муниципальное бюджетное дошкольное образовательное учреждение "Детский сад № 85"</v>
          </cell>
          <cell r="D40" t="str">
            <v>Е.А. Воробьева</v>
          </cell>
          <cell r="E40">
            <v>85</v>
          </cell>
          <cell r="F40">
            <v>1190.01</v>
          </cell>
          <cell r="G40">
            <v>26280</v>
          </cell>
          <cell r="H40">
            <v>23602.01</v>
          </cell>
          <cell r="J40">
            <v>0</v>
          </cell>
          <cell r="K40">
            <v>0</v>
          </cell>
          <cell r="M40">
            <v>5100</v>
          </cell>
          <cell r="N40">
            <v>0</v>
          </cell>
          <cell r="O40">
            <v>0</v>
          </cell>
          <cell r="P40">
            <v>46000</v>
          </cell>
          <cell r="Q40">
            <v>0</v>
          </cell>
          <cell r="R40">
            <v>0</v>
          </cell>
          <cell r="S40">
            <v>81000</v>
          </cell>
          <cell r="T40">
            <v>81000</v>
          </cell>
          <cell r="V40">
            <v>0</v>
          </cell>
          <cell r="X40">
            <v>1190.01</v>
          </cell>
          <cell r="Y40">
            <v>158380</v>
          </cell>
          <cell r="Z40">
            <v>104602.01</v>
          </cell>
          <cell r="AB40">
            <v>0</v>
          </cell>
          <cell r="AC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1190.01</v>
          </cell>
          <cell r="AM40">
            <v>0</v>
          </cell>
          <cell r="AN40">
            <v>0</v>
          </cell>
          <cell r="AP40">
            <v>0</v>
          </cell>
          <cell r="AQ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Z40">
            <v>0</v>
          </cell>
          <cell r="BA40">
            <v>0</v>
          </cell>
          <cell r="BC40">
            <v>0</v>
          </cell>
          <cell r="BD40">
            <v>0</v>
          </cell>
          <cell r="BH40">
            <v>0</v>
          </cell>
        </row>
        <row r="41">
          <cell r="A41" t="str">
            <v>087</v>
          </cell>
          <cell r="B41" t="str">
            <v>Заведующая</v>
          </cell>
          <cell r="C41" t="str">
            <v>Муниципальное бюджетное дошкольное образовательное учреждение "Детский сад № 87"</v>
          </cell>
          <cell r="D41" t="str">
            <v>Г.В. Лисицина</v>
          </cell>
          <cell r="E41">
            <v>87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M41">
            <v>5100</v>
          </cell>
          <cell r="N41">
            <v>0</v>
          </cell>
          <cell r="O41">
            <v>0</v>
          </cell>
          <cell r="P41">
            <v>104000</v>
          </cell>
          <cell r="Q41">
            <v>54000</v>
          </cell>
          <cell r="R41">
            <v>0</v>
          </cell>
          <cell r="S41">
            <v>0</v>
          </cell>
          <cell r="T41">
            <v>0</v>
          </cell>
          <cell r="V41">
            <v>0</v>
          </cell>
          <cell r="X41">
            <v>0</v>
          </cell>
          <cell r="Y41">
            <v>109100</v>
          </cell>
          <cell r="Z41">
            <v>54000</v>
          </cell>
          <cell r="AB41">
            <v>0</v>
          </cell>
          <cell r="AC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M41">
            <v>0</v>
          </cell>
          <cell r="AN41">
            <v>0</v>
          </cell>
          <cell r="AP41">
            <v>0</v>
          </cell>
          <cell r="AQ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Z41">
            <v>0</v>
          </cell>
          <cell r="BA41">
            <v>0</v>
          </cell>
          <cell r="BC41">
            <v>0</v>
          </cell>
          <cell r="BD41">
            <v>0</v>
          </cell>
          <cell r="BH41">
            <v>0</v>
          </cell>
        </row>
        <row r="42">
          <cell r="A42" t="str">
            <v>089</v>
          </cell>
          <cell r="B42" t="str">
            <v>Заведующий</v>
          </cell>
          <cell r="C42" t="str">
            <v>Муниципальное бюджетное дошкольное образовательное учреждение "Детский сад № 89"</v>
          </cell>
          <cell r="D42" t="str">
            <v>Е.А. Парушина</v>
          </cell>
          <cell r="E42">
            <v>89</v>
          </cell>
          <cell r="F42">
            <v>300</v>
          </cell>
          <cell r="G42">
            <v>57500</v>
          </cell>
          <cell r="H42">
            <v>47244.71</v>
          </cell>
          <cell r="J42">
            <v>0</v>
          </cell>
          <cell r="K42">
            <v>0</v>
          </cell>
          <cell r="M42">
            <v>5100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59800</v>
          </cell>
          <cell r="T42">
            <v>59800</v>
          </cell>
          <cell r="V42">
            <v>0</v>
          </cell>
          <cell r="X42">
            <v>300</v>
          </cell>
          <cell r="Y42">
            <v>122400</v>
          </cell>
          <cell r="Z42">
            <v>107044.70999999999</v>
          </cell>
          <cell r="AB42">
            <v>0</v>
          </cell>
          <cell r="AC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300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T42">
            <v>0</v>
          </cell>
          <cell r="AU42">
            <v>0</v>
          </cell>
          <cell r="AW42">
            <v>0</v>
          </cell>
          <cell r="AX42">
            <v>0</v>
          </cell>
          <cell r="AZ42">
            <v>0</v>
          </cell>
          <cell r="BA42">
            <v>0</v>
          </cell>
          <cell r="BC42">
            <v>0</v>
          </cell>
          <cell r="BD42">
            <v>0</v>
          </cell>
          <cell r="BH42">
            <v>0</v>
          </cell>
        </row>
        <row r="43">
          <cell r="A43" t="str">
            <v>090</v>
          </cell>
          <cell r="B43" t="str">
            <v>Заведующая</v>
          </cell>
          <cell r="C43" t="str">
            <v>Муниципальное бюджетное дошкольное образовательное учреждение "Детский сад № 90"</v>
          </cell>
          <cell r="D43" t="str">
            <v>О.В. Еременко</v>
          </cell>
          <cell r="E43">
            <v>90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M43">
            <v>5100</v>
          </cell>
          <cell r="N43">
            <v>0</v>
          </cell>
          <cell r="O43">
            <v>0</v>
          </cell>
          <cell r="P43">
            <v>54220</v>
          </cell>
          <cell r="Q43">
            <v>54220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X43">
            <v>0</v>
          </cell>
          <cell r="Y43">
            <v>59320</v>
          </cell>
          <cell r="Z43">
            <v>54220</v>
          </cell>
          <cell r="AB43">
            <v>0</v>
          </cell>
          <cell r="AC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T43">
            <v>0</v>
          </cell>
          <cell r="AU43">
            <v>0</v>
          </cell>
          <cell r="AW43">
            <v>0</v>
          </cell>
          <cell r="AX43">
            <v>0</v>
          </cell>
          <cell r="AZ43">
            <v>0</v>
          </cell>
          <cell r="BA43">
            <v>0</v>
          </cell>
          <cell r="BC43">
            <v>0</v>
          </cell>
          <cell r="BD43">
            <v>0</v>
          </cell>
          <cell r="BH43">
            <v>0</v>
          </cell>
        </row>
        <row r="44">
          <cell r="A44" t="str">
            <v>092</v>
          </cell>
          <cell r="B44" t="str">
            <v>Заведующая</v>
          </cell>
          <cell r="C44" t="str">
            <v xml:space="preserve">Муниципальное бюджетное дошкольное образовательное учреждение "Детский сад № 92" компенсирующего вида </v>
          </cell>
          <cell r="D44" t="str">
            <v>Д.Ю Андрианов</v>
          </cell>
          <cell r="E44">
            <v>92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X44">
            <v>0</v>
          </cell>
          <cell r="Y44">
            <v>0</v>
          </cell>
          <cell r="Z44">
            <v>0</v>
          </cell>
          <cell r="AB44">
            <v>0</v>
          </cell>
          <cell r="AC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M44">
            <v>0</v>
          </cell>
          <cell r="AN44">
            <v>0</v>
          </cell>
          <cell r="AP44">
            <v>0</v>
          </cell>
          <cell r="AQ44">
            <v>0</v>
          </cell>
          <cell r="AT44">
            <v>0</v>
          </cell>
          <cell r="AU44">
            <v>0</v>
          </cell>
          <cell r="AW44">
            <v>0</v>
          </cell>
          <cell r="AX44">
            <v>0</v>
          </cell>
          <cell r="AZ44">
            <v>0</v>
          </cell>
          <cell r="BA44">
            <v>0</v>
          </cell>
          <cell r="BC44">
            <v>0</v>
          </cell>
          <cell r="BD44">
            <v>0</v>
          </cell>
          <cell r="BH44">
            <v>0</v>
          </cell>
        </row>
        <row r="45">
          <cell r="A45" t="str">
            <v>094</v>
          </cell>
          <cell r="B45" t="str">
            <v>Заведующая</v>
          </cell>
          <cell r="C45" t="str">
            <v xml:space="preserve">Муниципальное бюджетное дошкольное образовательное учреждение "Детский сад № 94" компенсирующего вида </v>
          </cell>
          <cell r="D45" t="str">
            <v xml:space="preserve">Е.А. Ракущинец </v>
          </cell>
          <cell r="E45">
            <v>94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  <cell r="AC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Z45">
            <v>0</v>
          </cell>
          <cell r="BA45">
            <v>0</v>
          </cell>
          <cell r="BC45">
            <v>0</v>
          </cell>
          <cell r="BD45">
            <v>0</v>
          </cell>
          <cell r="BH45">
            <v>0</v>
          </cell>
        </row>
        <row r="46">
          <cell r="A46" t="str">
            <v>095</v>
          </cell>
          <cell r="B46" t="str">
            <v>Заведующая</v>
          </cell>
          <cell r="C46" t="str">
            <v xml:space="preserve">Муниципальное бюджетное дошкольное образовательное учреждение "Детский сад № 95" </v>
          </cell>
          <cell r="D46" t="str">
            <v>С. В. Сизых</v>
          </cell>
          <cell r="E46">
            <v>95</v>
          </cell>
          <cell r="F46">
            <v>0</v>
          </cell>
          <cell r="G46">
            <v>45524</v>
          </cell>
          <cell r="H46">
            <v>45524</v>
          </cell>
          <cell r="J46">
            <v>0</v>
          </cell>
          <cell r="K46">
            <v>0</v>
          </cell>
          <cell r="M46">
            <v>5100</v>
          </cell>
          <cell r="N46">
            <v>0</v>
          </cell>
          <cell r="O46">
            <v>0</v>
          </cell>
          <cell r="P46">
            <v>138400</v>
          </cell>
          <cell r="Q46">
            <v>58200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X46">
            <v>0</v>
          </cell>
          <cell r="Y46">
            <v>189024</v>
          </cell>
          <cell r="Z46">
            <v>103724</v>
          </cell>
          <cell r="AB46">
            <v>0</v>
          </cell>
          <cell r="AC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Z46">
            <v>0</v>
          </cell>
          <cell r="BA46">
            <v>0</v>
          </cell>
          <cell r="BC46">
            <v>0</v>
          </cell>
          <cell r="BD46">
            <v>0</v>
          </cell>
          <cell r="BH46">
            <v>0</v>
          </cell>
        </row>
        <row r="47">
          <cell r="A47" t="str">
            <v>097</v>
          </cell>
          <cell r="B47" t="str">
            <v>Заведующая</v>
          </cell>
          <cell r="C47" t="str">
            <v>Муниципальное бюджетное дошкольное образовательное учреждение "Детский сад № 97"</v>
          </cell>
          <cell r="D47" t="str">
            <v xml:space="preserve">М.В. Леонтьева </v>
          </cell>
          <cell r="E47">
            <v>97</v>
          </cell>
          <cell r="F47">
            <v>0</v>
          </cell>
          <cell r="G47">
            <v>23580</v>
          </cell>
          <cell r="H47">
            <v>23542</v>
          </cell>
          <cell r="J47">
            <v>0</v>
          </cell>
          <cell r="K47">
            <v>0</v>
          </cell>
          <cell r="M47">
            <v>5100</v>
          </cell>
          <cell r="N47">
            <v>0</v>
          </cell>
          <cell r="O47">
            <v>0</v>
          </cell>
          <cell r="P47">
            <v>53740</v>
          </cell>
          <cell r="Q47">
            <v>42990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X47">
            <v>0</v>
          </cell>
          <cell r="Y47">
            <v>82420</v>
          </cell>
          <cell r="Z47">
            <v>66532</v>
          </cell>
          <cell r="AB47">
            <v>0</v>
          </cell>
          <cell r="AC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M47">
            <v>0</v>
          </cell>
          <cell r="AN47">
            <v>0</v>
          </cell>
          <cell r="AP47">
            <v>0</v>
          </cell>
          <cell r="AQ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Z47">
            <v>0</v>
          </cell>
          <cell r="BA47">
            <v>0</v>
          </cell>
          <cell r="BC47">
            <v>0</v>
          </cell>
          <cell r="BD47">
            <v>0</v>
          </cell>
          <cell r="BH47">
            <v>0</v>
          </cell>
        </row>
        <row r="48">
          <cell r="A48" t="str">
            <v>099</v>
          </cell>
          <cell r="B48" t="str">
            <v>Заведующий</v>
          </cell>
          <cell r="C48" t="str">
            <v>Муниципальное бюджетное дошкольное образовательное учреждение "Детский сад № 99"</v>
          </cell>
          <cell r="D48" t="str">
            <v>И.Ю. Балашова</v>
          </cell>
          <cell r="E48">
            <v>99</v>
          </cell>
          <cell r="F48">
            <v>1744.04</v>
          </cell>
          <cell r="G48">
            <v>84654</v>
          </cell>
          <cell r="H48">
            <v>86398.04</v>
          </cell>
          <cell r="J48">
            <v>0</v>
          </cell>
          <cell r="K48">
            <v>0</v>
          </cell>
          <cell r="M48">
            <v>5100</v>
          </cell>
          <cell r="N48">
            <v>0</v>
          </cell>
          <cell r="O48">
            <v>0</v>
          </cell>
          <cell r="P48">
            <v>41700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X48">
            <v>1744.04</v>
          </cell>
          <cell r="Y48">
            <v>131454</v>
          </cell>
          <cell r="Z48">
            <v>86398.04</v>
          </cell>
          <cell r="AB48">
            <v>0</v>
          </cell>
          <cell r="AC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1744.04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T48">
            <v>0</v>
          </cell>
          <cell r="AU48">
            <v>0</v>
          </cell>
          <cell r="AW48">
            <v>0</v>
          </cell>
          <cell r="AX48">
            <v>0</v>
          </cell>
          <cell r="AZ48">
            <v>0</v>
          </cell>
          <cell r="BA48">
            <v>0</v>
          </cell>
          <cell r="BC48">
            <v>0</v>
          </cell>
          <cell r="BD48">
            <v>0</v>
          </cell>
          <cell r="BH48">
            <v>0</v>
          </cell>
        </row>
        <row r="49">
          <cell r="A49" t="str">
            <v>100</v>
          </cell>
          <cell r="B49" t="str">
            <v>Заведующая</v>
          </cell>
          <cell r="C49" t="str">
            <v>Муниципальное бюджетное дошкольное образовательное учреждение "Детский сад № 100"</v>
          </cell>
          <cell r="D49" t="str">
            <v xml:space="preserve">О.К. Шуралева </v>
          </cell>
          <cell r="E49">
            <v>100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M49">
            <v>694904</v>
          </cell>
          <cell r="N49">
            <v>655313.80000000005</v>
          </cell>
          <cell r="O49">
            <v>0</v>
          </cell>
          <cell r="P49">
            <v>27000</v>
          </cell>
          <cell r="Q49">
            <v>27000</v>
          </cell>
          <cell r="R49">
            <v>0</v>
          </cell>
          <cell r="S49">
            <v>0</v>
          </cell>
          <cell r="T49">
            <v>0</v>
          </cell>
          <cell r="V49">
            <v>0</v>
          </cell>
          <cell r="X49">
            <v>0</v>
          </cell>
          <cell r="Y49">
            <v>721904</v>
          </cell>
          <cell r="Z49">
            <v>682313.8</v>
          </cell>
          <cell r="AB49">
            <v>0</v>
          </cell>
          <cell r="AC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M49">
            <v>0</v>
          </cell>
          <cell r="AN49">
            <v>0</v>
          </cell>
          <cell r="AP49">
            <v>0</v>
          </cell>
          <cell r="AQ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Z49">
            <v>0</v>
          </cell>
          <cell r="BA49">
            <v>0</v>
          </cell>
          <cell r="BC49">
            <v>0</v>
          </cell>
          <cell r="BD49">
            <v>0</v>
          </cell>
          <cell r="BH49">
            <v>0</v>
          </cell>
        </row>
        <row r="50">
          <cell r="A50" t="str">
            <v>101</v>
          </cell>
          <cell r="B50" t="str">
            <v>Заведующая</v>
          </cell>
          <cell r="C50" t="str">
            <v>Муниципальное бюджетное дошкольное образовательное учреждение "Детский сад № 101"</v>
          </cell>
          <cell r="D50" t="str">
            <v>О.Ю. Стрежнева</v>
          </cell>
          <cell r="E50">
            <v>101</v>
          </cell>
          <cell r="F50">
            <v>103</v>
          </cell>
          <cell r="G50">
            <v>134760</v>
          </cell>
          <cell r="H50">
            <v>134863</v>
          </cell>
          <cell r="J50">
            <v>0</v>
          </cell>
          <cell r="K50">
            <v>0</v>
          </cell>
          <cell r="M50">
            <v>5100</v>
          </cell>
          <cell r="N50">
            <v>0</v>
          </cell>
          <cell r="O50">
            <v>0</v>
          </cell>
          <cell r="P50">
            <v>26000</v>
          </cell>
          <cell r="Q50">
            <v>26000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X50">
            <v>103</v>
          </cell>
          <cell r="Y50">
            <v>165860</v>
          </cell>
          <cell r="Z50">
            <v>160863</v>
          </cell>
          <cell r="AB50">
            <v>0</v>
          </cell>
          <cell r="AC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103</v>
          </cell>
          <cell r="AM50">
            <v>0</v>
          </cell>
          <cell r="AN50">
            <v>0</v>
          </cell>
          <cell r="AP50">
            <v>0</v>
          </cell>
          <cell r="AQ50">
            <v>0</v>
          </cell>
          <cell r="AT50">
            <v>0</v>
          </cell>
          <cell r="AU50">
            <v>0</v>
          </cell>
          <cell r="AW50">
            <v>0</v>
          </cell>
          <cell r="AX50">
            <v>0</v>
          </cell>
          <cell r="AZ50">
            <v>0</v>
          </cell>
          <cell r="BA50">
            <v>0</v>
          </cell>
          <cell r="BC50">
            <v>0</v>
          </cell>
          <cell r="BD50">
            <v>0</v>
          </cell>
          <cell r="BH50">
            <v>0</v>
          </cell>
        </row>
        <row r="51">
          <cell r="A51" t="str">
            <v>102</v>
          </cell>
          <cell r="B51" t="str">
            <v>Заведующая</v>
          </cell>
          <cell r="C51" t="str">
            <v>Муниципальное бюджетное дошкольное образовательное учреждение "Детский сад № 102"</v>
          </cell>
          <cell r="D51" t="str">
            <v>И.К. Экперова</v>
          </cell>
          <cell r="E51">
            <v>102</v>
          </cell>
          <cell r="F51">
            <v>309.94</v>
          </cell>
          <cell r="G51">
            <v>29000</v>
          </cell>
          <cell r="H51">
            <v>29309.94</v>
          </cell>
          <cell r="J51">
            <v>0</v>
          </cell>
          <cell r="K51">
            <v>0</v>
          </cell>
          <cell r="M51">
            <v>5100</v>
          </cell>
          <cell r="N51">
            <v>0</v>
          </cell>
          <cell r="O51">
            <v>0</v>
          </cell>
          <cell r="P51">
            <v>34320</v>
          </cell>
          <cell r="Q51">
            <v>34320</v>
          </cell>
          <cell r="R51">
            <v>0</v>
          </cell>
          <cell r="S51">
            <v>0</v>
          </cell>
          <cell r="T51">
            <v>0</v>
          </cell>
          <cell r="V51">
            <v>0</v>
          </cell>
          <cell r="X51">
            <v>309.94</v>
          </cell>
          <cell r="Y51">
            <v>68420</v>
          </cell>
          <cell r="Z51">
            <v>63629.94</v>
          </cell>
          <cell r="AB51">
            <v>0</v>
          </cell>
          <cell r="AC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309.94</v>
          </cell>
          <cell r="AM51">
            <v>0</v>
          </cell>
          <cell r="AN51">
            <v>0</v>
          </cell>
          <cell r="AP51">
            <v>0</v>
          </cell>
          <cell r="AQ51">
            <v>0</v>
          </cell>
          <cell r="AT51">
            <v>0</v>
          </cell>
          <cell r="AU51">
            <v>0</v>
          </cell>
          <cell r="AW51">
            <v>0</v>
          </cell>
          <cell r="AX51">
            <v>0</v>
          </cell>
          <cell r="AZ51">
            <v>0</v>
          </cell>
          <cell r="BA51">
            <v>0</v>
          </cell>
          <cell r="BC51">
            <v>0</v>
          </cell>
          <cell r="BD51">
            <v>0</v>
          </cell>
          <cell r="BH51">
            <v>0</v>
          </cell>
        </row>
        <row r="52">
          <cell r="A52" t="str">
            <v>103</v>
          </cell>
          <cell r="B52" t="str">
            <v>Заведующая</v>
          </cell>
          <cell r="C52" t="str">
            <v>Муниципальное бюджетное дошкольное образовательное учреждение "Детский сад № 103"</v>
          </cell>
          <cell r="D52" t="str">
            <v>М. В. Костылева</v>
          </cell>
          <cell r="E52">
            <v>103</v>
          </cell>
          <cell r="F52">
            <v>2334.27</v>
          </cell>
          <cell r="G52">
            <v>28980</v>
          </cell>
          <cell r="H52">
            <v>31314.27</v>
          </cell>
          <cell r="J52">
            <v>0</v>
          </cell>
          <cell r="K52">
            <v>0</v>
          </cell>
          <cell r="M52">
            <v>5100</v>
          </cell>
          <cell r="N52">
            <v>0</v>
          </cell>
          <cell r="O52">
            <v>0</v>
          </cell>
          <cell r="P52">
            <v>52000</v>
          </cell>
          <cell r="Q52">
            <v>52000</v>
          </cell>
          <cell r="R52">
            <v>0</v>
          </cell>
          <cell r="S52">
            <v>0</v>
          </cell>
          <cell r="T52">
            <v>0</v>
          </cell>
          <cell r="V52">
            <v>0</v>
          </cell>
          <cell r="X52">
            <v>2334.27</v>
          </cell>
          <cell r="Y52">
            <v>86080</v>
          </cell>
          <cell r="Z52">
            <v>83314.27</v>
          </cell>
          <cell r="AB52">
            <v>0</v>
          </cell>
          <cell r="AC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2334.27</v>
          </cell>
          <cell r="AM52">
            <v>0</v>
          </cell>
          <cell r="AN52">
            <v>0</v>
          </cell>
          <cell r="AP52">
            <v>0</v>
          </cell>
          <cell r="AQ52">
            <v>0</v>
          </cell>
          <cell r="AT52">
            <v>0</v>
          </cell>
          <cell r="AU52">
            <v>0</v>
          </cell>
          <cell r="AW52">
            <v>0</v>
          </cell>
          <cell r="AX52">
            <v>0</v>
          </cell>
          <cell r="AZ52">
            <v>0</v>
          </cell>
          <cell r="BA52">
            <v>0</v>
          </cell>
          <cell r="BC52">
            <v>0</v>
          </cell>
          <cell r="BD52">
            <v>0</v>
          </cell>
          <cell r="BH52">
            <v>0</v>
          </cell>
        </row>
        <row r="53">
          <cell r="A53" t="str">
            <v>105</v>
          </cell>
          <cell r="B53" t="str">
            <v>Заведующая</v>
          </cell>
          <cell r="C53" t="str">
            <v>Муниципальное бюджетное дошкольное образовательное учреждение "Детский сад № 105"</v>
          </cell>
          <cell r="D53" t="str">
            <v xml:space="preserve">Н.Е. Шилкина </v>
          </cell>
          <cell r="E53">
            <v>105</v>
          </cell>
          <cell r="F53">
            <v>1000</v>
          </cell>
          <cell r="G53">
            <v>77200</v>
          </cell>
          <cell r="H53">
            <v>78200</v>
          </cell>
          <cell r="J53">
            <v>0</v>
          </cell>
          <cell r="K53">
            <v>0</v>
          </cell>
          <cell r="M53">
            <v>5100</v>
          </cell>
          <cell r="N53">
            <v>0</v>
          </cell>
          <cell r="O53">
            <v>0</v>
          </cell>
          <cell r="P53">
            <v>100000</v>
          </cell>
          <cell r="Q53">
            <v>100000</v>
          </cell>
          <cell r="R53">
            <v>0</v>
          </cell>
          <cell r="S53">
            <v>0</v>
          </cell>
          <cell r="T53">
            <v>0</v>
          </cell>
          <cell r="V53">
            <v>0</v>
          </cell>
          <cell r="X53">
            <v>1000</v>
          </cell>
          <cell r="Y53">
            <v>182300</v>
          </cell>
          <cell r="Z53">
            <v>178200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1000</v>
          </cell>
          <cell r="AM53">
            <v>0</v>
          </cell>
          <cell r="AN53">
            <v>0</v>
          </cell>
          <cell r="AP53">
            <v>0</v>
          </cell>
          <cell r="AQ53">
            <v>0</v>
          </cell>
          <cell r="AT53">
            <v>0</v>
          </cell>
          <cell r="AU53">
            <v>0</v>
          </cell>
          <cell r="AW53">
            <v>0</v>
          </cell>
          <cell r="AX53">
            <v>0</v>
          </cell>
          <cell r="AZ53">
            <v>0</v>
          </cell>
          <cell r="BA53">
            <v>0</v>
          </cell>
          <cell r="BC53">
            <v>0</v>
          </cell>
          <cell r="BD53">
            <v>0</v>
          </cell>
          <cell r="BH53">
            <v>0</v>
          </cell>
        </row>
        <row r="54">
          <cell r="A54" t="str">
            <v>108</v>
          </cell>
          <cell r="B54" t="str">
            <v>Заведующая</v>
          </cell>
          <cell r="C54" t="str">
            <v>Муниципальное бюджетное дошкольное образовательное учреждение "Детский сад № 108"</v>
          </cell>
          <cell r="D54" t="str">
            <v xml:space="preserve">Т.Г. Назарова </v>
          </cell>
          <cell r="E54">
            <v>108</v>
          </cell>
          <cell r="F54">
            <v>0</v>
          </cell>
          <cell r="G54">
            <v>58050</v>
          </cell>
          <cell r="H54">
            <v>58050</v>
          </cell>
          <cell r="J54">
            <v>0</v>
          </cell>
          <cell r="K54">
            <v>0</v>
          </cell>
          <cell r="M54">
            <v>5100</v>
          </cell>
          <cell r="N54">
            <v>0</v>
          </cell>
          <cell r="O54">
            <v>0</v>
          </cell>
          <cell r="P54">
            <v>50000</v>
          </cell>
          <cell r="Q54">
            <v>50000</v>
          </cell>
          <cell r="R54">
            <v>0</v>
          </cell>
          <cell r="S54">
            <v>35000</v>
          </cell>
          <cell r="T54">
            <v>35000</v>
          </cell>
          <cell r="V54">
            <v>0</v>
          </cell>
          <cell r="X54">
            <v>0</v>
          </cell>
          <cell r="Y54">
            <v>148150</v>
          </cell>
          <cell r="Z54">
            <v>143050</v>
          </cell>
          <cell r="AB54">
            <v>0</v>
          </cell>
          <cell r="AC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M54">
            <v>0</v>
          </cell>
          <cell r="AN54">
            <v>0</v>
          </cell>
          <cell r="AP54">
            <v>0</v>
          </cell>
          <cell r="AQ54">
            <v>0</v>
          </cell>
          <cell r="AT54">
            <v>0</v>
          </cell>
          <cell r="AU54">
            <v>0</v>
          </cell>
          <cell r="AW54">
            <v>0</v>
          </cell>
          <cell r="AX54">
            <v>0</v>
          </cell>
          <cell r="AZ54">
            <v>0</v>
          </cell>
          <cell r="BA54">
            <v>0</v>
          </cell>
          <cell r="BC54">
            <v>0</v>
          </cell>
          <cell r="BD54">
            <v>0</v>
          </cell>
          <cell r="BH54">
            <v>0</v>
          </cell>
        </row>
        <row r="55">
          <cell r="A55" t="str">
            <v>109</v>
          </cell>
          <cell r="B55" t="str">
            <v>Заведующая</v>
          </cell>
          <cell r="C55" t="str">
            <v>Муниципальное бюджетное дошкольное образовательное учреждение "Детский сад № 109"</v>
          </cell>
          <cell r="D55" t="str">
            <v>Т.А. Фадеева</v>
          </cell>
          <cell r="E55">
            <v>109</v>
          </cell>
          <cell r="F55">
            <v>603.67999999999995</v>
          </cell>
          <cell r="G55">
            <v>28980</v>
          </cell>
          <cell r="H55">
            <v>29583.68</v>
          </cell>
          <cell r="J55">
            <v>0</v>
          </cell>
          <cell r="K55">
            <v>0</v>
          </cell>
          <cell r="M55">
            <v>5100</v>
          </cell>
          <cell r="N55">
            <v>0</v>
          </cell>
          <cell r="O55">
            <v>0</v>
          </cell>
          <cell r="P55">
            <v>33600</v>
          </cell>
          <cell r="Q55">
            <v>33600</v>
          </cell>
          <cell r="R55">
            <v>0</v>
          </cell>
          <cell r="S55">
            <v>95600</v>
          </cell>
          <cell r="T55">
            <v>95600</v>
          </cell>
          <cell r="V55">
            <v>0</v>
          </cell>
          <cell r="X55">
            <v>603.67999999999995</v>
          </cell>
          <cell r="Y55">
            <v>163280</v>
          </cell>
          <cell r="Z55">
            <v>158783.67999999999</v>
          </cell>
          <cell r="AB55">
            <v>0</v>
          </cell>
          <cell r="AC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603.67999999999995</v>
          </cell>
          <cell r="AM55">
            <v>0</v>
          </cell>
          <cell r="AN55">
            <v>0</v>
          </cell>
          <cell r="AP55">
            <v>0</v>
          </cell>
          <cell r="AQ55">
            <v>0</v>
          </cell>
          <cell r="AT55">
            <v>0</v>
          </cell>
          <cell r="AU55">
            <v>0</v>
          </cell>
          <cell r="AW55">
            <v>0</v>
          </cell>
          <cell r="AX55">
            <v>0</v>
          </cell>
          <cell r="AZ55">
            <v>0</v>
          </cell>
          <cell r="BA55">
            <v>0</v>
          </cell>
          <cell r="BC55">
            <v>0</v>
          </cell>
          <cell r="BD55">
            <v>0</v>
          </cell>
          <cell r="BH55">
            <v>0</v>
          </cell>
        </row>
        <row r="56">
          <cell r="A56" t="str">
            <v>110</v>
          </cell>
          <cell r="B56" t="str">
            <v>Заведующая</v>
          </cell>
          <cell r="C56" t="str">
            <v>Муниципальное бюджетное дошкольное образовательное учреждение "Детский сад № 110"</v>
          </cell>
          <cell r="D56" t="str">
            <v>А. Г. Гущина</v>
          </cell>
          <cell r="E56">
            <v>110</v>
          </cell>
          <cell r="F56">
            <v>0</v>
          </cell>
          <cell r="G56">
            <v>28980</v>
          </cell>
          <cell r="H56">
            <v>24212</v>
          </cell>
          <cell r="J56">
            <v>0</v>
          </cell>
          <cell r="K56">
            <v>0</v>
          </cell>
          <cell r="M56">
            <v>5100</v>
          </cell>
          <cell r="N56">
            <v>0</v>
          </cell>
          <cell r="O56">
            <v>0</v>
          </cell>
          <cell r="P56">
            <v>261500</v>
          </cell>
          <cell r="Q56">
            <v>251450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X56">
            <v>0</v>
          </cell>
          <cell r="Y56">
            <v>295580</v>
          </cell>
          <cell r="Z56">
            <v>275662</v>
          </cell>
          <cell r="AB56">
            <v>0</v>
          </cell>
          <cell r="AC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M56">
            <v>0</v>
          </cell>
          <cell r="AN56">
            <v>0</v>
          </cell>
          <cell r="AP56">
            <v>0</v>
          </cell>
          <cell r="AQ56">
            <v>0</v>
          </cell>
          <cell r="AT56">
            <v>0</v>
          </cell>
          <cell r="AU56">
            <v>0</v>
          </cell>
          <cell r="AW56">
            <v>0</v>
          </cell>
          <cell r="AX56">
            <v>0</v>
          </cell>
          <cell r="AZ56">
            <v>0</v>
          </cell>
          <cell r="BA56">
            <v>0</v>
          </cell>
          <cell r="BC56">
            <v>0</v>
          </cell>
          <cell r="BD56">
            <v>0</v>
          </cell>
          <cell r="BH56">
            <v>0</v>
          </cell>
        </row>
        <row r="57">
          <cell r="A57" t="str">
            <v>111</v>
          </cell>
          <cell r="B57" t="str">
            <v>Заведующая</v>
          </cell>
          <cell r="C57" t="str">
            <v>Муниципальное бюджетное дошкольное образовательное учреждение "Детский сад № 111"</v>
          </cell>
          <cell r="D57" t="str">
            <v xml:space="preserve">С.В. Епифанова </v>
          </cell>
          <cell r="E57">
            <v>111</v>
          </cell>
          <cell r="F57">
            <v>528</v>
          </cell>
          <cell r="G57">
            <v>42700</v>
          </cell>
          <cell r="H57">
            <v>43040</v>
          </cell>
          <cell r="J57">
            <v>0</v>
          </cell>
          <cell r="K57">
            <v>0</v>
          </cell>
          <cell r="M57">
            <v>5100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V57">
            <v>0</v>
          </cell>
          <cell r="X57">
            <v>528</v>
          </cell>
          <cell r="Y57">
            <v>47800</v>
          </cell>
          <cell r="Z57">
            <v>43040</v>
          </cell>
          <cell r="AB57">
            <v>0</v>
          </cell>
          <cell r="AC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528</v>
          </cell>
          <cell r="AM57">
            <v>0</v>
          </cell>
          <cell r="AN57">
            <v>0</v>
          </cell>
          <cell r="AP57">
            <v>0</v>
          </cell>
          <cell r="AQ57">
            <v>0</v>
          </cell>
          <cell r="AT57">
            <v>0</v>
          </cell>
          <cell r="AU57">
            <v>0</v>
          </cell>
          <cell r="AW57">
            <v>0</v>
          </cell>
          <cell r="AX57">
            <v>0</v>
          </cell>
          <cell r="AZ57">
            <v>0</v>
          </cell>
          <cell r="BA57">
            <v>0</v>
          </cell>
          <cell r="BC57">
            <v>0</v>
          </cell>
          <cell r="BD57">
            <v>0</v>
          </cell>
          <cell r="BH57">
            <v>0</v>
          </cell>
        </row>
        <row r="58">
          <cell r="A58" t="str">
            <v>114</v>
          </cell>
          <cell r="B58" t="str">
            <v>Заведующий</v>
          </cell>
          <cell r="C58" t="str">
            <v>Муниципальное бюджетное дошкольное образовательное учреждение "Детский сад № 114"</v>
          </cell>
          <cell r="D58" t="str">
            <v>И. И. Ушакова</v>
          </cell>
          <cell r="E58">
            <v>114</v>
          </cell>
          <cell r="F58">
            <v>0</v>
          </cell>
          <cell r="G58">
            <v>86929</v>
          </cell>
          <cell r="H58">
            <v>86929</v>
          </cell>
          <cell r="J58">
            <v>0</v>
          </cell>
          <cell r="K58">
            <v>0</v>
          </cell>
          <cell r="M58">
            <v>5100</v>
          </cell>
          <cell r="N58">
            <v>0</v>
          </cell>
          <cell r="O58">
            <v>0</v>
          </cell>
          <cell r="P58">
            <v>144959.4</v>
          </cell>
          <cell r="Q58">
            <v>102604.4</v>
          </cell>
          <cell r="R58">
            <v>0</v>
          </cell>
          <cell r="S58">
            <v>0</v>
          </cell>
          <cell r="T58">
            <v>0</v>
          </cell>
          <cell r="V58">
            <v>0</v>
          </cell>
          <cell r="X58">
            <v>0</v>
          </cell>
          <cell r="Y58">
            <v>236988.4</v>
          </cell>
          <cell r="Z58">
            <v>189533.4</v>
          </cell>
          <cell r="AB58">
            <v>0</v>
          </cell>
          <cell r="AC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M58">
            <v>0</v>
          </cell>
          <cell r="AN58">
            <v>0</v>
          </cell>
          <cell r="AP58">
            <v>0</v>
          </cell>
          <cell r="AQ58">
            <v>0</v>
          </cell>
          <cell r="AT58">
            <v>0</v>
          </cell>
          <cell r="AU58">
            <v>0</v>
          </cell>
          <cell r="AW58">
            <v>0</v>
          </cell>
          <cell r="AX58">
            <v>0</v>
          </cell>
          <cell r="AZ58">
            <v>0</v>
          </cell>
          <cell r="BA58">
            <v>0</v>
          </cell>
          <cell r="BC58">
            <v>0</v>
          </cell>
          <cell r="BD58">
            <v>0</v>
          </cell>
          <cell r="BH58">
            <v>0</v>
          </cell>
        </row>
        <row r="59">
          <cell r="A59" t="str">
            <v>115</v>
          </cell>
          <cell r="B59" t="str">
            <v>Заведующая</v>
          </cell>
          <cell r="C59" t="str">
            <v>Муниципальное бюджетное дошкольное образовательное учреждение "Детский сад № 115" комбинированного вида</v>
          </cell>
          <cell r="D59" t="str">
            <v xml:space="preserve">Г.И. Попова </v>
          </cell>
          <cell r="E59">
            <v>115</v>
          </cell>
          <cell r="F59">
            <v>13596.48</v>
          </cell>
          <cell r="G59">
            <v>348120</v>
          </cell>
          <cell r="H59">
            <v>327425.82</v>
          </cell>
          <cell r="J59">
            <v>0</v>
          </cell>
          <cell r="K59">
            <v>0</v>
          </cell>
          <cell r="M59">
            <v>5100</v>
          </cell>
          <cell r="N59">
            <v>0</v>
          </cell>
          <cell r="O59">
            <v>0</v>
          </cell>
          <cell r="P59">
            <v>36200</v>
          </cell>
          <cell r="Q59">
            <v>36200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X59">
            <v>13596.48</v>
          </cell>
          <cell r="Y59">
            <v>389420</v>
          </cell>
          <cell r="Z59">
            <v>363625.82</v>
          </cell>
          <cell r="AB59">
            <v>0</v>
          </cell>
          <cell r="AC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13596.48</v>
          </cell>
          <cell r="AM59">
            <v>0</v>
          </cell>
          <cell r="AN59">
            <v>0</v>
          </cell>
          <cell r="AP59">
            <v>0</v>
          </cell>
          <cell r="AQ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Z59">
            <v>0</v>
          </cell>
          <cell r="BA59">
            <v>0</v>
          </cell>
          <cell r="BC59">
            <v>0</v>
          </cell>
          <cell r="BD59">
            <v>0</v>
          </cell>
          <cell r="BH59">
            <v>0</v>
          </cell>
        </row>
        <row r="60">
          <cell r="A60" t="str">
            <v>116</v>
          </cell>
          <cell r="B60" t="str">
            <v>Заведующий</v>
          </cell>
          <cell r="C60" t="str">
            <v>Муниципальное бюджетное дошкольное образовательное учреждение "Детский сад № 116"</v>
          </cell>
          <cell r="D60" t="str">
            <v>К.А. Кузнецова</v>
          </cell>
          <cell r="E60">
            <v>116</v>
          </cell>
          <cell r="F60">
            <v>0</v>
          </cell>
          <cell r="G60">
            <v>73936</v>
          </cell>
          <cell r="H60">
            <v>73936</v>
          </cell>
          <cell r="J60">
            <v>0</v>
          </cell>
          <cell r="K60">
            <v>0</v>
          </cell>
          <cell r="L60">
            <v>42698.71</v>
          </cell>
          <cell r="M60">
            <v>5100</v>
          </cell>
          <cell r="N60">
            <v>42698.71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V60">
            <v>0</v>
          </cell>
          <cell r="X60">
            <v>42698.71</v>
          </cell>
          <cell r="Y60">
            <v>79036</v>
          </cell>
          <cell r="Z60">
            <v>116634.70999999999</v>
          </cell>
          <cell r="AB60">
            <v>0</v>
          </cell>
          <cell r="AC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M60">
            <v>0</v>
          </cell>
          <cell r="AN60">
            <v>0</v>
          </cell>
          <cell r="AP60">
            <v>0</v>
          </cell>
          <cell r="AQ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Z60">
            <v>0</v>
          </cell>
          <cell r="BA60">
            <v>0</v>
          </cell>
          <cell r="BC60">
            <v>0</v>
          </cell>
          <cell r="BD60">
            <v>0</v>
          </cell>
          <cell r="BH60">
            <v>0</v>
          </cell>
        </row>
        <row r="61">
          <cell r="A61" t="str">
            <v>117</v>
          </cell>
          <cell r="B61" t="str">
            <v>Заведующая</v>
          </cell>
          <cell r="C61" t="str">
            <v>Муниципальное бюджетное дошкольное образовательное учреждение "Детский сад № 117"</v>
          </cell>
          <cell r="D61" t="str">
            <v>Н.В. Васильева</v>
          </cell>
          <cell r="E61">
            <v>117</v>
          </cell>
          <cell r="F61">
            <v>0</v>
          </cell>
          <cell r="G61">
            <v>36400</v>
          </cell>
          <cell r="H61">
            <v>35798</v>
          </cell>
          <cell r="J61">
            <v>0</v>
          </cell>
          <cell r="K61">
            <v>0</v>
          </cell>
          <cell r="M61">
            <v>5100</v>
          </cell>
          <cell r="N61">
            <v>0</v>
          </cell>
          <cell r="O61">
            <v>0</v>
          </cell>
          <cell r="P61">
            <v>138700</v>
          </cell>
          <cell r="Q61">
            <v>113200</v>
          </cell>
          <cell r="R61">
            <v>0</v>
          </cell>
          <cell r="S61">
            <v>0</v>
          </cell>
          <cell r="T61">
            <v>0</v>
          </cell>
          <cell r="V61">
            <v>0</v>
          </cell>
          <cell r="X61">
            <v>0</v>
          </cell>
          <cell r="Y61">
            <v>180200</v>
          </cell>
          <cell r="Z61">
            <v>148998</v>
          </cell>
          <cell r="AB61">
            <v>0</v>
          </cell>
          <cell r="AC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M61">
            <v>0</v>
          </cell>
          <cell r="AN61">
            <v>0</v>
          </cell>
          <cell r="AP61">
            <v>0</v>
          </cell>
          <cell r="AQ61">
            <v>0</v>
          </cell>
          <cell r="AT61">
            <v>0</v>
          </cell>
          <cell r="AU61">
            <v>0</v>
          </cell>
          <cell r="AW61">
            <v>0</v>
          </cell>
          <cell r="AX61">
            <v>0</v>
          </cell>
          <cell r="AZ61">
            <v>0</v>
          </cell>
          <cell r="BA61">
            <v>0</v>
          </cell>
          <cell r="BC61">
            <v>0</v>
          </cell>
          <cell r="BD61">
            <v>0</v>
          </cell>
          <cell r="BH61">
            <v>0</v>
          </cell>
        </row>
        <row r="62">
          <cell r="A62" t="str">
            <v>118</v>
          </cell>
          <cell r="B62" t="str">
            <v>Заведующая</v>
          </cell>
          <cell r="C62" t="str">
            <v>Муниципальное бюджетное дошкольное образовательное учреждение "Детский сад № 118" комбинированного вида</v>
          </cell>
          <cell r="D62" t="str">
            <v xml:space="preserve">И.М. Калюта </v>
          </cell>
          <cell r="E62">
            <v>118</v>
          </cell>
          <cell r="F62">
            <v>114751.39</v>
          </cell>
          <cell r="G62">
            <v>1073764</v>
          </cell>
          <cell r="H62">
            <v>1188515.3899999999</v>
          </cell>
          <cell r="J62">
            <v>0</v>
          </cell>
          <cell r="K62">
            <v>0</v>
          </cell>
          <cell r="M62">
            <v>5100</v>
          </cell>
          <cell r="N62">
            <v>0</v>
          </cell>
          <cell r="O62">
            <v>0</v>
          </cell>
          <cell r="P62">
            <v>119700</v>
          </cell>
          <cell r="Q62">
            <v>47200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X62">
            <v>114751.39</v>
          </cell>
          <cell r="Y62">
            <v>1198564</v>
          </cell>
          <cell r="Z62">
            <v>1235715.3899999999</v>
          </cell>
          <cell r="AB62">
            <v>0</v>
          </cell>
          <cell r="AC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114751.39</v>
          </cell>
          <cell r="AM62">
            <v>0</v>
          </cell>
          <cell r="AN62">
            <v>0</v>
          </cell>
          <cell r="AP62">
            <v>0</v>
          </cell>
          <cell r="AQ62">
            <v>0</v>
          </cell>
          <cell r="AT62">
            <v>0</v>
          </cell>
          <cell r="AU62">
            <v>0</v>
          </cell>
          <cell r="AW62">
            <v>0</v>
          </cell>
          <cell r="AX62">
            <v>0</v>
          </cell>
          <cell r="AZ62">
            <v>0</v>
          </cell>
          <cell r="BA62">
            <v>0</v>
          </cell>
          <cell r="BC62">
            <v>0</v>
          </cell>
          <cell r="BD62">
            <v>0</v>
          </cell>
          <cell r="BH62">
            <v>0</v>
          </cell>
        </row>
        <row r="63">
          <cell r="A63" t="str">
            <v>119</v>
          </cell>
          <cell r="B63" t="str">
            <v>Заведующая</v>
          </cell>
          <cell r="C63" t="str">
            <v>Муниципальное бюджетное дошкольное образовательное учреждение "Детский сад № 119"</v>
          </cell>
          <cell r="D63" t="str">
            <v>Н.В. Большакова</v>
          </cell>
          <cell r="E63">
            <v>119</v>
          </cell>
          <cell r="F63">
            <v>1005</v>
          </cell>
          <cell r="G63">
            <v>54942</v>
          </cell>
          <cell r="H63">
            <v>55947</v>
          </cell>
          <cell r="J63">
            <v>0</v>
          </cell>
          <cell r="K63">
            <v>0</v>
          </cell>
          <cell r="M63">
            <v>5100</v>
          </cell>
          <cell r="N63">
            <v>0</v>
          </cell>
          <cell r="O63">
            <v>55608.4</v>
          </cell>
          <cell r="P63">
            <v>0</v>
          </cell>
          <cell r="Q63">
            <v>55608.4</v>
          </cell>
          <cell r="R63">
            <v>0</v>
          </cell>
          <cell r="S63">
            <v>137000</v>
          </cell>
          <cell r="T63">
            <v>137000</v>
          </cell>
          <cell r="V63">
            <v>0</v>
          </cell>
          <cell r="X63">
            <v>56613.4</v>
          </cell>
          <cell r="Y63">
            <v>197042</v>
          </cell>
          <cell r="Z63">
            <v>248555.4</v>
          </cell>
          <cell r="AB63">
            <v>0</v>
          </cell>
          <cell r="AC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1005</v>
          </cell>
          <cell r="AM63">
            <v>0</v>
          </cell>
          <cell r="AN63">
            <v>0</v>
          </cell>
          <cell r="AP63">
            <v>0</v>
          </cell>
          <cell r="AQ63">
            <v>0</v>
          </cell>
          <cell r="AT63">
            <v>0</v>
          </cell>
          <cell r="AU63">
            <v>0</v>
          </cell>
          <cell r="AW63">
            <v>0</v>
          </cell>
          <cell r="AX63">
            <v>0</v>
          </cell>
          <cell r="AZ63">
            <v>0</v>
          </cell>
          <cell r="BA63">
            <v>0</v>
          </cell>
          <cell r="BC63">
            <v>0</v>
          </cell>
          <cell r="BD63">
            <v>0</v>
          </cell>
          <cell r="BH63">
            <v>0</v>
          </cell>
        </row>
        <row r="64">
          <cell r="A64" t="str">
            <v>120</v>
          </cell>
          <cell r="B64" t="str">
            <v>Заведующая</v>
          </cell>
          <cell r="C64" t="str">
            <v>Муниципальное бюджетное дошкольное образовательное учреждение "Детский сад № 120"</v>
          </cell>
          <cell r="D64" t="str">
            <v xml:space="preserve">В.М. Перевезенцева </v>
          </cell>
          <cell r="E64">
            <v>120</v>
          </cell>
          <cell r="F64">
            <v>121</v>
          </cell>
          <cell r="G64">
            <v>93736</v>
          </cell>
          <cell r="H64">
            <v>93857</v>
          </cell>
          <cell r="J64">
            <v>0</v>
          </cell>
          <cell r="K64">
            <v>0</v>
          </cell>
          <cell r="M64">
            <v>5100</v>
          </cell>
          <cell r="N64">
            <v>0</v>
          </cell>
          <cell r="O64">
            <v>0</v>
          </cell>
          <cell r="P64">
            <v>125000</v>
          </cell>
          <cell r="Q64">
            <v>75000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X64">
            <v>121</v>
          </cell>
          <cell r="Y64">
            <v>223836</v>
          </cell>
          <cell r="Z64">
            <v>168857</v>
          </cell>
          <cell r="AB64">
            <v>0</v>
          </cell>
          <cell r="AC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121</v>
          </cell>
          <cell r="AM64">
            <v>0</v>
          </cell>
          <cell r="AN64">
            <v>0</v>
          </cell>
          <cell r="AP64">
            <v>0</v>
          </cell>
          <cell r="AQ64">
            <v>0</v>
          </cell>
          <cell r="AT64">
            <v>0</v>
          </cell>
          <cell r="AU64">
            <v>0</v>
          </cell>
          <cell r="AW64">
            <v>0</v>
          </cell>
          <cell r="AX64">
            <v>0</v>
          </cell>
          <cell r="AZ64">
            <v>0</v>
          </cell>
          <cell r="BA64">
            <v>0</v>
          </cell>
          <cell r="BC64">
            <v>0</v>
          </cell>
          <cell r="BD64">
            <v>0</v>
          </cell>
          <cell r="BH64">
            <v>0</v>
          </cell>
        </row>
        <row r="65">
          <cell r="A65" t="str">
            <v>124</v>
          </cell>
          <cell r="B65" t="str">
            <v>Заведующий</v>
          </cell>
          <cell r="C65" t="str">
            <v>Муниципальное бюджетное дошкольное образовательное учреждение "Детский сад № 124" комбинированного вида</v>
          </cell>
          <cell r="D65" t="str">
            <v>Н. А. Новикова</v>
          </cell>
          <cell r="E65">
            <v>124</v>
          </cell>
          <cell r="F65">
            <v>8000</v>
          </cell>
          <cell r="G65">
            <v>319050</v>
          </cell>
          <cell r="H65">
            <v>327050</v>
          </cell>
          <cell r="J65">
            <v>875000</v>
          </cell>
          <cell r="K65">
            <v>163000</v>
          </cell>
          <cell r="M65">
            <v>5100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V65">
            <v>0</v>
          </cell>
          <cell r="X65">
            <v>8000</v>
          </cell>
          <cell r="Y65">
            <v>1199150</v>
          </cell>
          <cell r="Z65">
            <v>490050</v>
          </cell>
          <cell r="AB65">
            <v>0</v>
          </cell>
          <cell r="AC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8000</v>
          </cell>
          <cell r="AM65">
            <v>0</v>
          </cell>
          <cell r="AN65">
            <v>0</v>
          </cell>
          <cell r="AP65">
            <v>0</v>
          </cell>
          <cell r="AQ65">
            <v>0</v>
          </cell>
          <cell r="AT65">
            <v>0</v>
          </cell>
          <cell r="AU65">
            <v>0</v>
          </cell>
          <cell r="AW65">
            <v>0</v>
          </cell>
          <cell r="AX65">
            <v>0</v>
          </cell>
          <cell r="AZ65">
            <v>0</v>
          </cell>
          <cell r="BA65">
            <v>0</v>
          </cell>
          <cell r="BC65">
            <v>0</v>
          </cell>
          <cell r="BD65">
            <v>0</v>
          </cell>
          <cell r="BH65">
            <v>0</v>
          </cell>
        </row>
        <row r="66">
          <cell r="A66" t="str">
            <v>125</v>
          </cell>
          <cell r="B66" t="str">
            <v>Заведующий</v>
          </cell>
          <cell r="C66" t="str">
            <v>Муниципальное бюджетное дошкольное образовательное учреждение "Детский сад № 125 "Яблонька"</v>
          </cell>
          <cell r="D66" t="str">
            <v>М. Г. Фоменкова</v>
          </cell>
          <cell r="E66">
            <v>125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M66">
            <v>5100</v>
          </cell>
          <cell r="N66">
            <v>0</v>
          </cell>
          <cell r="O66">
            <v>0</v>
          </cell>
          <cell r="P66">
            <v>25000</v>
          </cell>
          <cell r="Q66">
            <v>25000</v>
          </cell>
          <cell r="R66">
            <v>0</v>
          </cell>
          <cell r="S66">
            <v>69000</v>
          </cell>
          <cell r="T66">
            <v>69000</v>
          </cell>
          <cell r="V66">
            <v>0</v>
          </cell>
          <cell r="X66">
            <v>0</v>
          </cell>
          <cell r="Y66">
            <v>99100</v>
          </cell>
          <cell r="Z66">
            <v>94000</v>
          </cell>
          <cell r="AB66">
            <v>0</v>
          </cell>
          <cell r="AC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M66">
            <v>0</v>
          </cell>
          <cell r="AN66">
            <v>0</v>
          </cell>
          <cell r="AP66">
            <v>0</v>
          </cell>
          <cell r="AQ66">
            <v>0</v>
          </cell>
          <cell r="AT66">
            <v>0</v>
          </cell>
          <cell r="AU66">
            <v>0</v>
          </cell>
          <cell r="AW66">
            <v>0</v>
          </cell>
          <cell r="AX66">
            <v>0</v>
          </cell>
          <cell r="AZ66">
            <v>0</v>
          </cell>
          <cell r="BA66">
            <v>0</v>
          </cell>
          <cell r="BC66">
            <v>0</v>
          </cell>
          <cell r="BD66">
            <v>0</v>
          </cell>
          <cell r="BH66">
            <v>0</v>
          </cell>
        </row>
        <row r="67">
          <cell r="A67" t="str">
            <v>126</v>
          </cell>
          <cell r="B67" t="str">
            <v>Заведующий</v>
          </cell>
          <cell r="C67" t="str">
            <v>Муниципальное бюджетное дошкольное образовательное учреждение "Детский сад № 126"</v>
          </cell>
          <cell r="D67" t="str">
            <v xml:space="preserve">Н.В. Сахарова </v>
          </cell>
          <cell r="E67">
            <v>126</v>
          </cell>
          <cell r="F67">
            <v>1000</v>
          </cell>
          <cell r="G67">
            <v>31524</v>
          </cell>
          <cell r="H67">
            <v>32524</v>
          </cell>
          <cell r="J67">
            <v>0</v>
          </cell>
          <cell r="K67">
            <v>0</v>
          </cell>
          <cell r="M67">
            <v>5100</v>
          </cell>
          <cell r="N67">
            <v>0</v>
          </cell>
          <cell r="O67">
            <v>0</v>
          </cell>
          <cell r="P67">
            <v>143599</v>
          </cell>
          <cell r="Q67">
            <v>143599</v>
          </cell>
          <cell r="R67">
            <v>0</v>
          </cell>
          <cell r="S67">
            <v>105724</v>
          </cell>
          <cell r="T67">
            <v>105724</v>
          </cell>
          <cell r="V67">
            <v>0</v>
          </cell>
          <cell r="X67">
            <v>1000</v>
          </cell>
          <cell r="Y67">
            <v>285947</v>
          </cell>
          <cell r="Z67">
            <v>281847</v>
          </cell>
          <cell r="AB67">
            <v>0</v>
          </cell>
          <cell r="AC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1000</v>
          </cell>
          <cell r="AM67">
            <v>0</v>
          </cell>
          <cell r="AN67">
            <v>0</v>
          </cell>
          <cell r="AP67">
            <v>0</v>
          </cell>
          <cell r="AQ67">
            <v>0</v>
          </cell>
          <cell r="AT67">
            <v>0</v>
          </cell>
          <cell r="AU67">
            <v>0</v>
          </cell>
          <cell r="AW67">
            <v>0</v>
          </cell>
          <cell r="AX67">
            <v>0</v>
          </cell>
          <cell r="AZ67">
            <v>0</v>
          </cell>
          <cell r="BA67">
            <v>0</v>
          </cell>
          <cell r="BC67">
            <v>0</v>
          </cell>
          <cell r="BD67">
            <v>0</v>
          </cell>
          <cell r="BH67">
            <v>0</v>
          </cell>
        </row>
        <row r="68">
          <cell r="A68" t="str">
            <v>127</v>
          </cell>
          <cell r="B68" t="str">
            <v>Заведующая</v>
          </cell>
          <cell r="C68" t="str">
            <v>Муниципальное бюджетное дошкольное образовательное учреждение "Детский сад № 127 "Чайка"</v>
          </cell>
          <cell r="D68" t="str">
            <v xml:space="preserve">З.А. Сидорова </v>
          </cell>
          <cell r="E68">
            <v>127</v>
          </cell>
          <cell r="F68">
            <v>0</v>
          </cell>
          <cell r="G68">
            <v>16900</v>
          </cell>
          <cell r="H68">
            <v>16300</v>
          </cell>
          <cell r="J68">
            <v>0</v>
          </cell>
          <cell r="K68">
            <v>0</v>
          </cell>
          <cell r="M68">
            <v>5100</v>
          </cell>
          <cell r="N68">
            <v>0</v>
          </cell>
          <cell r="O68">
            <v>0</v>
          </cell>
          <cell r="P68">
            <v>118550</v>
          </cell>
          <cell r="Q68">
            <v>104800</v>
          </cell>
          <cell r="R68">
            <v>0</v>
          </cell>
          <cell r="S68">
            <v>138745</v>
          </cell>
          <cell r="T68">
            <v>20945</v>
          </cell>
          <cell r="V68">
            <v>0</v>
          </cell>
          <cell r="X68">
            <v>0</v>
          </cell>
          <cell r="Y68">
            <v>279295</v>
          </cell>
          <cell r="Z68">
            <v>142045</v>
          </cell>
          <cell r="AB68">
            <v>0</v>
          </cell>
          <cell r="AC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M68">
            <v>0</v>
          </cell>
          <cell r="AN68">
            <v>0</v>
          </cell>
          <cell r="AP68">
            <v>0</v>
          </cell>
          <cell r="AQ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H68">
            <v>0</v>
          </cell>
        </row>
        <row r="69">
          <cell r="A69" t="str">
            <v>128</v>
          </cell>
          <cell r="B69" t="str">
            <v>Заведующая</v>
          </cell>
          <cell r="C69" t="str">
            <v xml:space="preserve">Муниципальное бюджетное дошкольное образовательное учреждение "Детский сад № 128" </v>
          </cell>
          <cell r="D69" t="str">
            <v xml:space="preserve">Г.И. Кемайкина </v>
          </cell>
          <cell r="E69">
            <v>128</v>
          </cell>
          <cell r="F69">
            <v>0</v>
          </cell>
          <cell r="G69">
            <v>8412</v>
          </cell>
          <cell r="H69">
            <v>8412</v>
          </cell>
          <cell r="J69">
            <v>0</v>
          </cell>
          <cell r="K69">
            <v>0</v>
          </cell>
          <cell r="M69">
            <v>5100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X69">
            <v>0</v>
          </cell>
          <cell r="Y69">
            <v>13512</v>
          </cell>
          <cell r="Z69">
            <v>8412</v>
          </cell>
          <cell r="AB69">
            <v>0</v>
          </cell>
          <cell r="AC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M69">
            <v>0</v>
          </cell>
          <cell r="AN69">
            <v>0</v>
          </cell>
          <cell r="AP69">
            <v>0</v>
          </cell>
          <cell r="AQ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Z69">
            <v>0</v>
          </cell>
          <cell r="BA69">
            <v>0</v>
          </cell>
          <cell r="BC69">
            <v>0</v>
          </cell>
          <cell r="BD69">
            <v>0</v>
          </cell>
          <cell r="BH69">
            <v>0</v>
          </cell>
        </row>
        <row r="70">
          <cell r="A70" t="str">
            <v>130</v>
          </cell>
          <cell r="B70" t="str">
            <v>Заведующая</v>
          </cell>
          <cell r="C70" t="str">
            <v>Муниципальное бюджетное дошкольное образовательное учреждение "Детский сад № 130"</v>
          </cell>
          <cell r="D70" t="str">
            <v>Ю.А. Базакина</v>
          </cell>
          <cell r="E70">
            <v>130</v>
          </cell>
          <cell r="F70">
            <v>13225.11</v>
          </cell>
          <cell r="G70">
            <v>28980</v>
          </cell>
          <cell r="H70">
            <v>42205.11</v>
          </cell>
          <cell r="J70">
            <v>0</v>
          </cell>
          <cell r="K70">
            <v>0</v>
          </cell>
          <cell r="M70">
            <v>5100</v>
          </cell>
          <cell r="N70">
            <v>0</v>
          </cell>
          <cell r="O70">
            <v>0</v>
          </cell>
          <cell r="P70">
            <v>372100</v>
          </cell>
          <cell r="Q70">
            <v>323500</v>
          </cell>
          <cell r="R70">
            <v>0</v>
          </cell>
          <cell r="S70">
            <v>0</v>
          </cell>
          <cell r="T70">
            <v>0</v>
          </cell>
          <cell r="V70">
            <v>0</v>
          </cell>
          <cell r="X70">
            <v>13225.11</v>
          </cell>
          <cell r="Y70">
            <v>406180</v>
          </cell>
          <cell r="Z70">
            <v>365705.11</v>
          </cell>
          <cell r="AB70">
            <v>0</v>
          </cell>
          <cell r="AC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13225.11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T70">
            <v>0</v>
          </cell>
          <cell r="AU70">
            <v>0</v>
          </cell>
          <cell r="AW70">
            <v>0</v>
          </cell>
          <cell r="AX70">
            <v>0</v>
          </cell>
          <cell r="AZ70">
            <v>0</v>
          </cell>
          <cell r="BA70">
            <v>0</v>
          </cell>
          <cell r="BC70">
            <v>0</v>
          </cell>
          <cell r="BD70">
            <v>0</v>
          </cell>
          <cell r="BH70">
            <v>0</v>
          </cell>
        </row>
        <row r="71">
          <cell r="A71" t="str">
            <v>131</v>
          </cell>
          <cell r="B71" t="str">
            <v>Заведующая</v>
          </cell>
          <cell r="C71" t="str">
            <v>Муниципальное бюджетное дошкольное образовательное учреждение "Детский сад № 131" комбинированного вида</v>
          </cell>
          <cell r="D71" t="str">
            <v xml:space="preserve">С.Ю. Буреева </v>
          </cell>
          <cell r="E71">
            <v>131</v>
          </cell>
          <cell r="F71">
            <v>1754</v>
          </cell>
          <cell r="G71">
            <v>78854</v>
          </cell>
          <cell r="H71">
            <v>80608</v>
          </cell>
          <cell r="J71">
            <v>0</v>
          </cell>
          <cell r="K71">
            <v>0</v>
          </cell>
          <cell r="M71">
            <v>5100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X71">
            <v>1754</v>
          </cell>
          <cell r="Y71">
            <v>83954</v>
          </cell>
          <cell r="Z71">
            <v>80608</v>
          </cell>
          <cell r="AB71">
            <v>0</v>
          </cell>
          <cell r="AC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1754</v>
          </cell>
          <cell r="AM71">
            <v>0</v>
          </cell>
          <cell r="AN71">
            <v>0</v>
          </cell>
          <cell r="AP71">
            <v>0</v>
          </cell>
          <cell r="AQ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Z71">
            <v>0</v>
          </cell>
          <cell r="BA71">
            <v>0</v>
          </cell>
          <cell r="BC71">
            <v>0</v>
          </cell>
          <cell r="BD71">
            <v>0</v>
          </cell>
          <cell r="BH71">
            <v>0</v>
          </cell>
        </row>
        <row r="72">
          <cell r="A72" t="str">
            <v>132</v>
          </cell>
          <cell r="B72" t="str">
            <v>Заведующая</v>
          </cell>
          <cell r="C72" t="str">
            <v>Муниципальное бюджетное дошкольное образовательное учреждение "Детский сад № 132"</v>
          </cell>
          <cell r="D72" t="str">
            <v xml:space="preserve">Н.В. Зуева </v>
          </cell>
          <cell r="E72">
            <v>132</v>
          </cell>
          <cell r="F72">
            <v>0</v>
          </cell>
          <cell r="G72">
            <v>28980</v>
          </cell>
          <cell r="H72">
            <v>22700</v>
          </cell>
          <cell r="J72">
            <v>0</v>
          </cell>
          <cell r="K72">
            <v>0</v>
          </cell>
          <cell r="M72">
            <v>5100</v>
          </cell>
          <cell r="N72">
            <v>0</v>
          </cell>
          <cell r="O72">
            <v>0</v>
          </cell>
          <cell r="P72">
            <v>60000</v>
          </cell>
          <cell r="Q72">
            <v>35000</v>
          </cell>
          <cell r="R72">
            <v>0</v>
          </cell>
          <cell r="S72">
            <v>0</v>
          </cell>
          <cell r="T72">
            <v>0</v>
          </cell>
          <cell r="V72">
            <v>0</v>
          </cell>
          <cell r="X72">
            <v>0</v>
          </cell>
          <cell r="Y72">
            <v>94080</v>
          </cell>
          <cell r="Z72">
            <v>57700</v>
          </cell>
          <cell r="AB72">
            <v>0</v>
          </cell>
          <cell r="AC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M72">
            <v>0</v>
          </cell>
          <cell r="AN72">
            <v>0</v>
          </cell>
          <cell r="AP72">
            <v>0</v>
          </cell>
          <cell r="AQ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Z72">
            <v>0</v>
          </cell>
          <cell r="BA72">
            <v>0</v>
          </cell>
          <cell r="BC72">
            <v>0</v>
          </cell>
          <cell r="BD72">
            <v>0</v>
          </cell>
          <cell r="BH72">
            <v>0</v>
          </cell>
        </row>
        <row r="73">
          <cell r="A73" t="str">
            <v>133</v>
          </cell>
          <cell r="B73" t="str">
            <v>Заведующая</v>
          </cell>
          <cell r="C73" t="str">
            <v>Муниципальное бюджетное дошкольное образовательное учреждение "Детский сад № 133"</v>
          </cell>
          <cell r="D73" t="str">
            <v xml:space="preserve">М.Ю. Лушина </v>
          </cell>
          <cell r="E73">
            <v>133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M73">
            <v>5100</v>
          </cell>
          <cell r="N73">
            <v>0</v>
          </cell>
          <cell r="O73">
            <v>113000</v>
          </cell>
          <cell r="P73">
            <v>0</v>
          </cell>
          <cell r="Q73">
            <v>113000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X73">
            <v>113000</v>
          </cell>
          <cell r="Y73">
            <v>5100</v>
          </cell>
          <cell r="Z73">
            <v>113000</v>
          </cell>
          <cell r="AB73">
            <v>0</v>
          </cell>
          <cell r="AC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M73">
            <v>0</v>
          </cell>
          <cell r="AN73">
            <v>0</v>
          </cell>
          <cell r="AP73">
            <v>0</v>
          </cell>
          <cell r="AQ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Z73">
            <v>0</v>
          </cell>
          <cell r="BA73">
            <v>0</v>
          </cell>
          <cell r="BC73">
            <v>0</v>
          </cell>
          <cell r="BD73">
            <v>0</v>
          </cell>
          <cell r="BH73">
            <v>0</v>
          </cell>
        </row>
        <row r="74">
          <cell r="A74" t="str">
            <v>134</v>
          </cell>
          <cell r="B74" t="str">
            <v>Заведующая</v>
          </cell>
          <cell r="C74" t="str">
            <v xml:space="preserve">Муниципальное бюджетное дошкольное образовательное учреждение "Детский сад № 134" </v>
          </cell>
          <cell r="D74" t="str">
            <v>Н.В. Карпова</v>
          </cell>
          <cell r="E74">
            <v>134</v>
          </cell>
          <cell r="F74">
            <v>18766.939999999999</v>
          </cell>
          <cell r="G74">
            <v>62882</v>
          </cell>
          <cell r="H74">
            <v>81648.94</v>
          </cell>
          <cell r="J74">
            <v>0</v>
          </cell>
          <cell r="K74">
            <v>0</v>
          </cell>
          <cell r="M74">
            <v>5100</v>
          </cell>
          <cell r="N74">
            <v>0</v>
          </cell>
          <cell r="O74">
            <v>0</v>
          </cell>
          <cell r="P74">
            <v>62000</v>
          </cell>
          <cell r="Q74">
            <v>37000</v>
          </cell>
          <cell r="R74">
            <v>0</v>
          </cell>
          <cell r="S74">
            <v>70000</v>
          </cell>
          <cell r="T74">
            <v>70000</v>
          </cell>
          <cell r="V74">
            <v>0</v>
          </cell>
          <cell r="X74">
            <v>18766.939999999999</v>
          </cell>
          <cell r="Y74">
            <v>199982</v>
          </cell>
          <cell r="Z74">
            <v>188648.94</v>
          </cell>
          <cell r="AB74">
            <v>0</v>
          </cell>
          <cell r="AC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18766.939999999999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Z74">
            <v>0</v>
          </cell>
          <cell r="BA74">
            <v>0</v>
          </cell>
          <cell r="BC74">
            <v>0</v>
          </cell>
          <cell r="BD74">
            <v>0</v>
          </cell>
          <cell r="BH74">
            <v>0</v>
          </cell>
        </row>
        <row r="75">
          <cell r="A75" t="str">
            <v>135</v>
          </cell>
          <cell r="B75" t="str">
            <v>Заведующий</v>
          </cell>
          <cell r="C75" t="str">
            <v>Муниципальное бюджетное дошкольное образовательное учреждения "Детский сад № 135"</v>
          </cell>
          <cell r="D75" t="str">
            <v xml:space="preserve">Ж.А. Майорова </v>
          </cell>
          <cell r="E75">
            <v>135</v>
          </cell>
          <cell r="F75">
            <v>0</v>
          </cell>
          <cell r="G75">
            <v>48242</v>
          </cell>
          <cell r="H75">
            <v>48242</v>
          </cell>
          <cell r="J75">
            <v>0</v>
          </cell>
          <cell r="K75">
            <v>0</v>
          </cell>
          <cell r="M75">
            <v>5100</v>
          </cell>
          <cell r="N75">
            <v>0</v>
          </cell>
          <cell r="O75">
            <v>0</v>
          </cell>
          <cell r="P75">
            <v>49500</v>
          </cell>
          <cell r="Q75">
            <v>49500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X75">
            <v>0</v>
          </cell>
          <cell r="Y75">
            <v>102842</v>
          </cell>
          <cell r="Z75">
            <v>97742</v>
          </cell>
          <cell r="AB75">
            <v>0</v>
          </cell>
          <cell r="AC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M75">
            <v>0</v>
          </cell>
          <cell r="AN75">
            <v>0</v>
          </cell>
          <cell r="AP75">
            <v>0</v>
          </cell>
          <cell r="AQ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Z75">
            <v>0</v>
          </cell>
          <cell r="BA75">
            <v>0</v>
          </cell>
          <cell r="BC75">
            <v>0</v>
          </cell>
          <cell r="BD75">
            <v>0</v>
          </cell>
          <cell r="BH75">
            <v>0</v>
          </cell>
        </row>
        <row r="76">
          <cell r="A76" t="str">
            <v>137</v>
          </cell>
          <cell r="B76" t="str">
            <v>Заведующий</v>
          </cell>
          <cell r="C76" t="str">
            <v xml:space="preserve">Муниципальное бюджетное дошкольное образовательное учреждение "Детский сад № 137" </v>
          </cell>
          <cell r="D76" t="str">
            <v xml:space="preserve">Е.Н. Конторщикова </v>
          </cell>
          <cell r="E76">
            <v>137</v>
          </cell>
          <cell r="F76">
            <v>0</v>
          </cell>
          <cell r="G76">
            <v>83560</v>
          </cell>
          <cell r="H76">
            <v>82160</v>
          </cell>
          <cell r="J76">
            <v>0</v>
          </cell>
          <cell r="K76">
            <v>0</v>
          </cell>
          <cell r="M76">
            <v>5100</v>
          </cell>
          <cell r="N76">
            <v>0</v>
          </cell>
          <cell r="O76">
            <v>0</v>
          </cell>
          <cell r="P76">
            <v>303187</v>
          </cell>
          <cell r="Q76">
            <v>122557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X76">
            <v>0</v>
          </cell>
          <cell r="Y76">
            <v>391847</v>
          </cell>
          <cell r="Z76">
            <v>204717</v>
          </cell>
          <cell r="AB76">
            <v>0</v>
          </cell>
          <cell r="AC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M76">
            <v>0</v>
          </cell>
          <cell r="AN76">
            <v>0</v>
          </cell>
          <cell r="AP76">
            <v>0</v>
          </cell>
          <cell r="AQ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Z76">
            <v>0</v>
          </cell>
          <cell r="BA76">
            <v>0</v>
          </cell>
          <cell r="BC76">
            <v>0</v>
          </cell>
          <cell r="BD76">
            <v>0</v>
          </cell>
          <cell r="BH76">
            <v>0</v>
          </cell>
        </row>
        <row r="77">
          <cell r="A77" t="str">
            <v>139</v>
          </cell>
          <cell r="B77" t="str">
            <v>Заведующая</v>
          </cell>
          <cell r="C77" t="str">
            <v xml:space="preserve">Муниципальное бюджетное дошкольное образовательное учреждение "Детский сад № 139" </v>
          </cell>
          <cell r="D77" t="str">
            <v xml:space="preserve">Ю.Е. Порхунова </v>
          </cell>
          <cell r="E77">
            <v>139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M77">
            <v>5100</v>
          </cell>
          <cell r="N77">
            <v>0</v>
          </cell>
          <cell r="O77">
            <v>0</v>
          </cell>
          <cell r="P77">
            <v>50000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X77">
            <v>0</v>
          </cell>
          <cell r="Y77">
            <v>55100</v>
          </cell>
          <cell r="Z77">
            <v>0</v>
          </cell>
          <cell r="AB77">
            <v>0</v>
          </cell>
          <cell r="AC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0</v>
          </cell>
          <cell r="AJ77">
            <v>0</v>
          </cell>
          <cell r="AM77">
            <v>0</v>
          </cell>
          <cell r="AN77">
            <v>0</v>
          </cell>
          <cell r="AP77">
            <v>0</v>
          </cell>
          <cell r="AQ77">
            <v>0</v>
          </cell>
          <cell r="AT77">
            <v>0</v>
          </cell>
          <cell r="AU77">
            <v>0</v>
          </cell>
          <cell r="AW77">
            <v>0</v>
          </cell>
          <cell r="AX77">
            <v>0</v>
          </cell>
          <cell r="AZ77">
            <v>0</v>
          </cell>
          <cell r="BA77">
            <v>0</v>
          </cell>
          <cell r="BC77">
            <v>0</v>
          </cell>
          <cell r="BD77">
            <v>0</v>
          </cell>
          <cell r="BH77">
            <v>0</v>
          </cell>
        </row>
        <row r="78">
          <cell r="A78" t="str">
            <v>140</v>
          </cell>
          <cell r="B78" t="str">
            <v>Заведующая</v>
          </cell>
          <cell r="C78" t="str">
            <v>Муниципальное бюджетное дошкольное образовательное учреждение "Детский сад № 140"</v>
          </cell>
          <cell r="D78" t="str">
            <v xml:space="preserve">И.Р. Бакулина </v>
          </cell>
          <cell r="E78">
            <v>140</v>
          </cell>
          <cell r="F78">
            <v>429.52</v>
          </cell>
          <cell r="G78">
            <v>28980</v>
          </cell>
          <cell r="H78">
            <v>29409.52</v>
          </cell>
          <cell r="J78">
            <v>0</v>
          </cell>
          <cell r="K78">
            <v>0</v>
          </cell>
          <cell r="M78">
            <v>5100</v>
          </cell>
          <cell r="N78">
            <v>0</v>
          </cell>
          <cell r="O78">
            <v>60000</v>
          </cell>
          <cell r="P78">
            <v>184575</v>
          </cell>
          <cell r="Q78">
            <v>144800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X78">
            <v>60429.52</v>
          </cell>
          <cell r="Y78">
            <v>218655</v>
          </cell>
          <cell r="Z78">
            <v>174209.52</v>
          </cell>
          <cell r="AB78">
            <v>0</v>
          </cell>
          <cell r="AC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429.52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T78">
            <v>0</v>
          </cell>
          <cell r="AU78">
            <v>0</v>
          </cell>
          <cell r="AW78">
            <v>0</v>
          </cell>
          <cell r="AX78">
            <v>0</v>
          </cell>
          <cell r="AZ78">
            <v>0</v>
          </cell>
          <cell r="BA78">
            <v>0</v>
          </cell>
          <cell r="BC78">
            <v>0</v>
          </cell>
          <cell r="BD78">
            <v>0</v>
          </cell>
          <cell r="BH78">
            <v>0</v>
          </cell>
        </row>
        <row r="79">
          <cell r="A79" t="str">
            <v>141</v>
          </cell>
          <cell r="B79" t="str">
            <v>Заведующая</v>
          </cell>
          <cell r="C79" t="str">
            <v>Муниципальное бюджетное дошкольное образовательное учреждение "Детский сад № 141 "Ладушки"</v>
          </cell>
          <cell r="D79" t="str">
            <v>С.А. Степанская</v>
          </cell>
          <cell r="E79">
            <v>141</v>
          </cell>
          <cell r="F79">
            <v>3741.66</v>
          </cell>
          <cell r="G79">
            <v>28980</v>
          </cell>
          <cell r="H79">
            <v>4653.66</v>
          </cell>
          <cell r="J79">
            <v>0</v>
          </cell>
          <cell r="K79">
            <v>0</v>
          </cell>
          <cell r="M79">
            <v>5100</v>
          </cell>
          <cell r="N79">
            <v>0</v>
          </cell>
          <cell r="O79">
            <v>0</v>
          </cell>
          <cell r="P79">
            <v>133900</v>
          </cell>
          <cell r="Q79">
            <v>133900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X79">
            <v>3741.66</v>
          </cell>
          <cell r="Y79">
            <v>167980</v>
          </cell>
          <cell r="Z79">
            <v>138553.66</v>
          </cell>
          <cell r="AB79">
            <v>0</v>
          </cell>
          <cell r="AC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0</v>
          </cell>
          <cell r="AJ79">
            <v>3741.66</v>
          </cell>
          <cell r="AM79">
            <v>0</v>
          </cell>
          <cell r="AN79">
            <v>0</v>
          </cell>
          <cell r="AP79">
            <v>0</v>
          </cell>
          <cell r="AQ79">
            <v>0</v>
          </cell>
          <cell r="AT79">
            <v>0</v>
          </cell>
          <cell r="AU79">
            <v>0</v>
          </cell>
          <cell r="AW79">
            <v>0</v>
          </cell>
          <cell r="AX79">
            <v>0</v>
          </cell>
          <cell r="AZ79">
            <v>0</v>
          </cell>
          <cell r="BA79">
            <v>0</v>
          </cell>
          <cell r="BC79">
            <v>0</v>
          </cell>
          <cell r="BD79">
            <v>0</v>
          </cell>
          <cell r="BH79">
            <v>0</v>
          </cell>
        </row>
        <row r="80">
          <cell r="A80" t="str">
            <v>142</v>
          </cell>
          <cell r="B80" t="str">
            <v>Заведующая</v>
          </cell>
          <cell r="C80" t="str">
            <v>Муниципальное бюджетное дошкольное образовательное учреждение "Детский сад № 142"</v>
          </cell>
          <cell r="D80" t="str">
            <v xml:space="preserve">Е.Г. Сайгина </v>
          </cell>
          <cell r="E80">
            <v>142</v>
          </cell>
          <cell r="F80">
            <v>0</v>
          </cell>
          <cell r="G80">
            <v>53824</v>
          </cell>
          <cell r="H80">
            <v>53824</v>
          </cell>
          <cell r="J80">
            <v>0</v>
          </cell>
          <cell r="K80">
            <v>0</v>
          </cell>
          <cell r="M80">
            <v>5100</v>
          </cell>
          <cell r="N80">
            <v>0</v>
          </cell>
          <cell r="O80">
            <v>0</v>
          </cell>
          <cell r="P80">
            <v>200945</v>
          </cell>
          <cell r="Q80">
            <v>100945</v>
          </cell>
          <cell r="R80">
            <v>0</v>
          </cell>
          <cell r="S80">
            <v>0</v>
          </cell>
          <cell r="T80">
            <v>0</v>
          </cell>
          <cell r="V80">
            <v>0</v>
          </cell>
          <cell r="X80">
            <v>0</v>
          </cell>
          <cell r="Y80">
            <v>259869</v>
          </cell>
          <cell r="Z80">
            <v>154769</v>
          </cell>
          <cell r="AB80">
            <v>0</v>
          </cell>
          <cell r="AC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M80">
            <v>0</v>
          </cell>
          <cell r="AN80">
            <v>0</v>
          </cell>
          <cell r="AP80">
            <v>0</v>
          </cell>
          <cell r="AQ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Z80">
            <v>0</v>
          </cell>
          <cell r="BA80">
            <v>0</v>
          </cell>
          <cell r="BC80">
            <v>0</v>
          </cell>
          <cell r="BD80">
            <v>0</v>
          </cell>
          <cell r="BH80">
            <v>0</v>
          </cell>
        </row>
        <row r="81">
          <cell r="A81" t="str">
            <v>143</v>
          </cell>
          <cell r="B81" t="str">
            <v>Заведующий</v>
          </cell>
          <cell r="C81" t="str">
            <v>Муниципальное бюджетное дошкольное образовательное учреждение "Детский сад № 143"</v>
          </cell>
          <cell r="D81" t="str">
            <v>И.А. Волкова</v>
          </cell>
          <cell r="E81">
            <v>143</v>
          </cell>
          <cell r="F81">
            <v>0</v>
          </cell>
          <cell r="G81">
            <v>68312</v>
          </cell>
          <cell r="H81">
            <v>65612</v>
          </cell>
          <cell r="J81">
            <v>0</v>
          </cell>
          <cell r="K81">
            <v>0</v>
          </cell>
          <cell r="M81">
            <v>5100</v>
          </cell>
          <cell r="N81">
            <v>0</v>
          </cell>
          <cell r="O81">
            <v>0</v>
          </cell>
          <cell r="P81">
            <v>131000</v>
          </cell>
          <cell r="Q81">
            <v>82600</v>
          </cell>
          <cell r="R81">
            <v>0</v>
          </cell>
          <cell r="S81">
            <v>82600</v>
          </cell>
          <cell r="T81">
            <v>82600</v>
          </cell>
          <cell r="V81">
            <v>0</v>
          </cell>
          <cell r="X81">
            <v>0</v>
          </cell>
          <cell r="Y81">
            <v>287012</v>
          </cell>
          <cell r="Z81">
            <v>230812</v>
          </cell>
          <cell r="AB81">
            <v>0</v>
          </cell>
          <cell r="AC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M81">
            <v>0</v>
          </cell>
          <cell r="AN81">
            <v>0</v>
          </cell>
          <cell r="AP81">
            <v>0</v>
          </cell>
          <cell r="AQ81">
            <v>0</v>
          </cell>
          <cell r="AT81">
            <v>0</v>
          </cell>
          <cell r="AU81">
            <v>0</v>
          </cell>
          <cell r="AW81">
            <v>0</v>
          </cell>
          <cell r="AX81">
            <v>0</v>
          </cell>
          <cell r="AZ81">
            <v>0</v>
          </cell>
          <cell r="BA81">
            <v>0</v>
          </cell>
          <cell r="BC81">
            <v>0</v>
          </cell>
          <cell r="BD81">
            <v>0</v>
          </cell>
          <cell r="BH81">
            <v>0</v>
          </cell>
        </row>
        <row r="82">
          <cell r="A82" t="str">
            <v>144</v>
          </cell>
          <cell r="B82" t="str">
            <v>Директор</v>
          </cell>
          <cell r="C82" t="str">
            <v>Муниципальное бюджетное общеобразовательное учреждение  "Специальная коррекционная начальная школа - детский сад № 144"</v>
          </cell>
          <cell r="D82" t="str">
            <v xml:space="preserve">Н.В. Синицына </v>
          </cell>
          <cell r="E82">
            <v>144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X82">
            <v>0</v>
          </cell>
          <cell r="Y82">
            <v>0</v>
          </cell>
          <cell r="Z82">
            <v>0</v>
          </cell>
          <cell r="AB82">
            <v>0</v>
          </cell>
          <cell r="AC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M82">
            <v>0</v>
          </cell>
          <cell r="AN82">
            <v>0</v>
          </cell>
          <cell r="AP82">
            <v>0</v>
          </cell>
          <cell r="AQ82">
            <v>0</v>
          </cell>
          <cell r="AT82">
            <v>0</v>
          </cell>
          <cell r="AU82">
            <v>0</v>
          </cell>
          <cell r="AW82">
            <v>0</v>
          </cell>
          <cell r="AX82">
            <v>0</v>
          </cell>
          <cell r="AZ82">
            <v>0</v>
          </cell>
          <cell r="BA82">
            <v>0</v>
          </cell>
          <cell r="BC82">
            <v>0</v>
          </cell>
          <cell r="BD82">
            <v>0</v>
          </cell>
          <cell r="BH82">
            <v>0</v>
          </cell>
        </row>
        <row r="83">
          <cell r="A83" t="str">
            <v>145</v>
          </cell>
          <cell r="B83" t="str">
            <v>Заведующая</v>
          </cell>
          <cell r="C83" t="str">
            <v xml:space="preserve">Муниципальное бюджетное дошкольное образовательное учреждение "Детский сад № 145" комбинированного вида </v>
          </cell>
          <cell r="D83" t="str">
            <v xml:space="preserve">Т.М. Малова </v>
          </cell>
          <cell r="E83">
            <v>145</v>
          </cell>
          <cell r="F83">
            <v>0</v>
          </cell>
          <cell r="G83">
            <v>203040</v>
          </cell>
          <cell r="H83">
            <v>202148</v>
          </cell>
          <cell r="J83">
            <v>0</v>
          </cell>
          <cell r="K83">
            <v>0</v>
          </cell>
          <cell r="M83">
            <v>5100</v>
          </cell>
          <cell r="N83">
            <v>0</v>
          </cell>
          <cell r="O83">
            <v>0</v>
          </cell>
          <cell r="P83">
            <v>316845</v>
          </cell>
          <cell r="Q83">
            <v>220845</v>
          </cell>
          <cell r="R83">
            <v>0</v>
          </cell>
          <cell r="S83">
            <v>0</v>
          </cell>
          <cell r="T83">
            <v>0</v>
          </cell>
          <cell r="V83">
            <v>0</v>
          </cell>
          <cell r="X83">
            <v>0</v>
          </cell>
          <cell r="Y83">
            <v>524985</v>
          </cell>
          <cell r="Z83">
            <v>422993</v>
          </cell>
          <cell r="AB83">
            <v>0</v>
          </cell>
          <cell r="AC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M83">
            <v>0</v>
          </cell>
          <cell r="AN83">
            <v>0</v>
          </cell>
          <cell r="AP83">
            <v>0</v>
          </cell>
          <cell r="AQ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Z83">
            <v>0</v>
          </cell>
          <cell r="BA83">
            <v>0</v>
          </cell>
          <cell r="BC83">
            <v>0</v>
          </cell>
          <cell r="BD83">
            <v>0</v>
          </cell>
          <cell r="BH83">
            <v>0</v>
          </cell>
        </row>
        <row r="84">
          <cell r="A84" t="str">
            <v>146</v>
          </cell>
          <cell r="B84" t="str">
            <v>Заведующая</v>
          </cell>
          <cell r="C84" t="str">
            <v>Муниципальное бюджетное дошкольное образовательное учреждение "Детский сад № 146"</v>
          </cell>
          <cell r="D84" t="str">
            <v xml:space="preserve">В.М. Чернышова </v>
          </cell>
          <cell r="E84">
            <v>146</v>
          </cell>
          <cell r="F84">
            <v>0</v>
          </cell>
          <cell r="G84">
            <v>47512</v>
          </cell>
          <cell r="H84">
            <v>47512</v>
          </cell>
          <cell r="J84">
            <v>0</v>
          </cell>
          <cell r="K84">
            <v>0</v>
          </cell>
          <cell r="M84">
            <v>5100</v>
          </cell>
          <cell r="N84">
            <v>0</v>
          </cell>
          <cell r="O84">
            <v>0</v>
          </cell>
          <cell r="P84">
            <v>80000</v>
          </cell>
          <cell r="Q84">
            <v>80000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X84">
            <v>0</v>
          </cell>
          <cell r="Y84">
            <v>132612</v>
          </cell>
          <cell r="Z84">
            <v>127512</v>
          </cell>
          <cell r="AB84">
            <v>0</v>
          </cell>
          <cell r="AC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M84">
            <v>0</v>
          </cell>
          <cell r="AN84">
            <v>0</v>
          </cell>
          <cell r="AP84">
            <v>0</v>
          </cell>
          <cell r="AQ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Z84">
            <v>0</v>
          </cell>
          <cell r="BA84">
            <v>0</v>
          </cell>
          <cell r="BC84">
            <v>0</v>
          </cell>
          <cell r="BD84">
            <v>0</v>
          </cell>
          <cell r="BH84">
            <v>0</v>
          </cell>
        </row>
        <row r="85">
          <cell r="A85" t="str">
            <v>147</v>
          </cell>
          <cell r="B85" t="str">
            <v>Заведующая</v>
          </cell>
          <cell r="C85" t="str">
            <v xml:space="preserve">Муниципальное бюджетное дошкольное образовательное учреждение "Детский сад № 147" </v>
          </cell>
          <cell r="D85" t="str">
            <v>Т.А. Гаранина</v>
          </cell>
          <cell r="E85">
            <v>147</v>
          </cell>
          <cell r="F85">
            <v>0</v>
          </cell>
          <cell r="G85">
            <v>64136</v>
          </cell>
          <cell r="H85">
            <v>64136</v>
          </cell>
          <cell r="J85">
            <v>0</v>
          </cell>
          <cell r="K85">
            <v>0</v>
          </cell>
          <cell r="M85">
            <v>5100</v>
          </cell>
          <cell r="N85">
            <v>0</v>
          </cell>
          <cell r="O85">
            <v>0</v>
          </cell>
          <cell r="P85">
            <v>140400</v>
          </cell>
          <cell r="Q85">
            <v>90400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X85">
            <v>0</v>
          </cell>
          <cell r="Y85">
            <v>209636</v>
          </cell>
          <cell r="Z85">
            <v>154536</v>
          </cell>
          <cell r="AB85">
            <v>0</v>
          </cell>
          <cell r="AC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M85">
            <v>0</v>
          </cell>
          <cell r="AN85">
            <v>0</v>
          </cell>
          <cell r="AP85">
            <v>0</v>
          </cell>
          <cell r="AQ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Z85">
            <v>0</v>
          </cell>
          <cell r="BA85">
            <v>0</v>
          </cell>
          <cell r="BC85">
            <v>0</v>
          </cell>
          <cell r="BD85">
            <v>0</v>
          </cell>
          <cell r="BH85">
            <v>0</v>
          </cell>
        </row>
        <row r="86">
          <cell r="A86" t="str">
            <v>ЦДиК</v>
          </cell>
          <cell r="B86" t="str">
            <v>Директор</v>
          </cell>
          <cell r="C86" t="str">
            <v>Муниципальное бюджетное  учреждение "Центр психолого-педагогической, медицинской и социальной помощи"</v>
          </cell>
          <cell r="D86" t="str">
            <v xml:space="preserve">Н.И. Власова </v>
          </cell>
          <cell r="F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X86">
            <v>0</v>
          </cell>
          <cell r="Y86">
            <v>0</v>
          </cell>
          <cell r="Z86">
            <v>0</v>
          </cell>
          <cell r="AB86">
            <v>0</v>
          </cell>
          <cell r="AC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M86">
            <v>0</v>
          </cell>
          <cell r="AN86">
            <v>0</v>
          </cell>
          <cell r="AP86">
            <v>0</v>
          </cell>
          <cell r="AQ86">
            <v>0</v>
          </cell>
          <cell r="AT86">
            <v>0</v>
          </cell>
          <cell r="AU86">
            <v>0</v>
          </cell>
          <cell r="AW86">
            <v>0</v>
          </cell>
          <cell r="AX86">
            <v>0</v>
          </cell>
          <cell r="AZ86">
            <v>0</v>
          </cell>
          <cell r="BA86">
            <v>0</v>
          </cell>
          <cell r="BC86">
            <v>0</v>
          </cell>
          <cell r="BD86">
            <v>0</v>
          </cell>
          <cell r="BH86">
            <v>0</v>
          </cell>
        </row>
        <row r="87">
          <cell r="A87" t="str">
            <v>ЦБ</v>
          </cell>
          <cell r="B87" t="str">
            <v>Директор</v>
          </cell>
          <cell r="C87" t="str">
            <v>Муниципальное бюджетное учреждение "Централизованная бухгалтерия образовательных учреждений"</v>
          </cell>
          <cell r="D87" t="str">
            <v>С. В. Грачев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131100</v>
          </cell>
          <cell r="T87">
            <v>131100</v>
          </cell>
          <cell r="V87">
            <v>0</v>
          </cell>
          <cell r="X87">
            <v>0</v>
          </cell>
          <cell r="Y87">
            <v>131100</v>
          </cell>
          <cell r="Z87">
            <v>131100</v>
          </cell>
          <cell r="AB87">
            <v>0</v>
          </cell>
          <cell r="AC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M87">
            <v>0</v>
          </cell>
          <cell r="AN87">
            <v>0</v>
          </cell>
          <cell r="AP87">
            <v>0</v>
          </cell>
          <cell r="AQ87">
            <v>0</v>
          </cell>
          <cell r="AT87">
            <v>0</v>
          </cell>
          <cell r="AU87">
            <v>0</v>
          </cell>
          <cell r="AW87">
            <v>0</v>
          </cell>
          <cell r="AX87">
            <v>0</v>
          </cell>
          <cell r="AZ87">
            <v>0</v>
          </cell>
          <cell r="BA87">
            <v>0</v>
          </cell>
          <cell r="BC87">
            <v>0</v>
          </cell>
          <cell r="BD87">
            <v>0</v>
          </cell>
          <cell r="BH87">
            <v>0</v>
          </cell>
        </row>
        <row r="88">
          <cell r="F88">
            <v>356428.76</v>
          </cell>
          <cell r="G88">
            <v>7301875</v>
          </cell>
          <cell r="H88">
            <v>7442488.9100000001</v>
          </cell>
          <cell r="I88">
            <v>0</v>
          </cell>
          <cell r="J88">
            <v>875000</v>
          </cell>
          <cell r="K88">
            <v>163000</v>
          </cell>
          <cell r="L88">
            <v>42698.71</v>
          </cell>
          <cell r="M88">
            <v>6226404</v>
          </cell>
          <cell r="N88">
            <v>698012.51</v>
          </cell>
          <cell r="O88">
            <v>333266.79000000004</v>
          </cell>
          <cell r="P88">
            <v>5969128.8799999999</v>
          </cell>
          <cell r="Q88">
            <v>4732307.59</v>
          </cell>
          <cell r="R88">
            <v>120000</v>
          </cell>
          <cell r="S88">
            <v>2076350</v>
          </cell>
          <cell r="T88">
            <v>2078550</v>
          </cell>
          <cell r="U88">
            <v>0</v>
          </cell>
          <cell r="V88">
            <v>0</v>
          </cell>
          <cell r="W88">
            <v>0</v>
          </cell>
          <cell r="X88">
            <v>852394.26</v>
          </cell>
          <cell r="Y88">
            <v>25273702.93</v>
          </cell>
          <cell r="Z88">
            <v>17939304.060000002</v>
          </cell>
          <cell r="AA88">
            <v>0</v>
          </cell>
          <cell r="AB88">
            <v>141247.25</v>
          </cell>
          <cell r="AC88">
            <v>141247.25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356428.76</v>
          </cell>
          <cell r="AK88">
            <v>0</v>
          </cell>
          <cell r="AL88">
            <v>0</v>
          </cell>
          <cell r="AM88">
            <v>2683697.7999999998</v>
          </cell>
          <cell r="AN88">
            <v>2683697.7999999998</v>
          </cell>
          <cell r="AO88">
            <v>0</v>
          </cell>
          <cell r="AP88">
            <v>0</v>
          </cell>
          <cell r="AQ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90">
          <cell r="S90" t="str">
            <v>00107099050722000244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34"/>
  <sheetViews>
    <sheetView tabSelected="1" zoomScale="90" zoomScaleNormal="90" workbookViewId="0">
      <pane xSplit="1" ySplit="11" topLeftCell="C26" activePane="bottomRight" state="frozen"/>
      <selection pane="topRight" activeCell="B1" sqref="B1"/>
      <selection pane="bottomLeft" activeCell="A12" sqref="A12"/>
      <selection pane="bottomRight" activeCell="G2" sqref="G2"/>
    </sheetView>
  </sheetViews>
  <sheetFormatPr defaultRowHeight="12.75" x14ac:dyDescent="0.2"/>
  <cols>
    <col min="1" max="1" width="41.85546875" style="2" customWidth="1"/>
    <col min="2" max="2" width="23.140625" style="2" customWidth="1"/>
    <col min="3" max="3" width="22.28515625" style="2" customWidth="1"/>
    <col min="4" max="4" width="12.140625" style="2" customWidth="1"/>
    <col min="5" max="5" width="12.42578125" style="2" customWidth="1"/>
    <col min="6" max="6" width="13.85546875" style="2" customWidth="1"/>
    <col min="7" max="7" width="15.28515625" style="2" customWidth="1"/>
    <col min="8" max="8" width="13.5703125" style="2" customWidth="1"/>
    <col min="9" max="9" width="11" style="2" customWidth="1"/>
    <col min="10" max="10" width="12" style="2" customWidth="1"/>
    <col min="11" max="11" width="12.28515625" style="2" customWidth="1"/>
    <col min="12" max="12" width="12" style="2" customWidth="1"/>
    <col min="13" max="13" width="12.7109375" style="2" customWidth="1"/>
    <col min="14" max="14" width="9.140625" style="2" hidden="1" customWidth="1"/>
    <col min="15" max="16384" width="9.140625" style="2"/>
  </cols>
  <sheetData>
    <row r="1" spans="1:14" x14ac:dyDescent="0.2">
      <c r="A1" s="1" t="s">
        <v>0</v>
      </c>
    </row>
    <row r="2" spans="1:14" s="3" customFormat="1" ht="18.75" x14ac:dyDescent="0.3">
      <c r="C2" s="3" t="s">
        <v>1</v>
      </c>
    </row>
    <row r="3" spans="1:14" s="4" customFormat="1" ht="18.75" x14ac:dyDescent="0.3">
      <c r="E3" s="4" t="s">
        <v>2</v>
      </c>
    </row>
    <row r="5" spans="1:14" s="4" customFormat="1" ht="18.75" x14ac:dyDescent="0.3">
      <c r="A5" s="29" t="s">
        <v>3</v>
      </c>
      <c r="B5" s="29"/>
      <c r="C5" s="30" t="s">
        <v>4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s="4" customFormat="1" ht="51.75" customHeight="1" x14ac:dyDescent="0.3">
      <c r="A6" s="4" t="s">
        <v>5</v>
      </c>
      <c r="B6" s="5"/>
      <c r="C6" s="31" t="str">
        <f>VLOOKUP($A$1,[1]БД!$A$1:$HI$89,3)</f>
        <v>Муниципальное бюджетное дошкольное образовательное учреждение "Детский сад № 99"</v>
      </c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4" ht="22.5" customHeight="1" x14ac:dyDescent="0.2">
      <c r="A7" s="2" t="s">
        <v>6</v>
      </c>
    </row>
    <row r="9" spans="1:14" ht="36" customHeight="1" x14ac:dyDescent="0.2">
      <c r="A9" s="32" t="s">
        <v>7</v>
      </c>
      <c r="B9" s="32"/>
      <c r="C9" s="32" t="s">
        <v>8</v>
      </c>
      <c r="D9" s="32" t="s">
        <v>9</v>
      </c>
      <c r="E9" s="32"/>
      <c r="F9" s="32" t="s">
        <v>10</v>
      </c>
      <c r="G9" s="32"/>
      <c r="H9" s="32" t="s">
        <v>11</v>
      </c>
      <c r="I9" s="32"/>
      <c r="J9" s="32"/>
      <c r="K9" s="32" t="s">
        <v>12</v>
      </c>
      <c r="L9" s="32"/>
      <c r="M9" s="32"/>
    </row>
    <row r="10" spans="1:14" ht="15" customHeight="1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26" t="s">
        <v>13</v>
      </c>
      <c r="L10" s="26" t="s">
        <v>14</v>
      </c>
      <c r="M10" s="26"/>
    </row>
    <row r="11" spans="1:14" ht="63.75" x14ac:dyDescent="0.2">
      <c r="A11" s="6" t="s">
        <v>15</v>
      </c>
      <c r="B11" s="6" t="s">
        <v>16</v>
      </c>
      <c r="C11" s="32"/>
      <c r="D11" s="6" t="s">
        <v>13</v>
      </c>
      <c r="E11" s="6" t="s">
        <v>17</v>
      </c>
      <c r="F11" s="6" t="s">
        <v>18</v>
      </c>
      <c r="G11" s="6" t="s">
        <v>19</v>
      </c>
      <c r="H11" s="6" t="s">
        <v>13</v>
      </c>
      <c r="I11" s="6" t="s">
        <v>20</v>
      </c>
      <c r="J11" s="6" t="s">
        <v>21</v>
      </c>
      <c r="K11" s="26"/>
      <c r="L11" s="6" t="s">
        <v>22</v>
      </c>
      <c r="M11" s="6" t="s">
        <v>23</v>
      </c>
    </row>
    <row r="12" spans="1:14" ht="114.75" x14ac:dyDescent="0.2">
      <c r="A12" s="7" t="str">
        <f>[1]БД!F2</f>
        <v>Расходы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</v>
      </c>
      <c r="B12" s="8" t="str">
        <f>[1]БД!F5</f>
        <v>00103010102731702001</v>
      </c>
      <c r="C12" s="9" t="str">
        <f>[1]БД!G6</f>
        <v>00107011010273170244</v>
      </c>
      <c r="D12" s="10">
        <f>VLOOKUP($A$1,[1]БД!$A$1:$HI$89,6)</f>
        <v>1744.04</v>
      </c>
      <c r="E12" s="10">
        <f t="shared" ref="E12:E17" si="0">D12</f>
        <v>1744.04</v>
      </c>
      <c r="F12" s="10">
        <f>VLOOKUP($A$1,[1]БД!$A$1:$HI$89,7)</f>
        <v>84654</v>
      </c>
      <c r="G12" s="10">
        <v>0</v>
      </c>
      <c r="H12" s="10">
        <f>VLOOKUP($A$1,[1]БД!$A$1:$HI$89,8)</f>
        <v>86398.04</v>
      </c>
      <c r="I12" s="10">
        <v>0</v>
      </c>
      <c r="J12" s="10">
        <f>VLOOKUP($A$1,[1]БД!$A$1:$HI$89,36)</f>
        <v>1744.04</v>
      </c>
      <c r="K12" s="10">
        <f t="shared" ref="K12:K25" si="1">D12+F12-H12</f>
        <v>0</v>
      </c>
      <c r="L12" s="10">
        <v>0</v>
      </c>
      <c r="M12" s="10">
        <f>K12</f>
        <v>0</v>
      </c>
      <c r="N12" s="11">
        <f t="shared" ref="N12:N21" si="2">M12+L12+K12+J12+H12+G12+F12+E12+D12</f>
        <v>176284.16</v>
      </c>
    </row>
    <row r="13" spans="1:14" ht="38.25" x14ac:dyDescent="0.2">
      <c r="A13" s="7" t="str">
        <f>[1]БД!I2</f>
        <v>Мероприятия государственной программы Российской Федерации "Доступная среда" на 2011-2020 годы</v>
      </c>
      <c r="B13" s="12" t="str">
        <f>[1]БД!I5</f>
        <v>00103010201L02703001</v>
      </c>
      <c r="C13" s="9" t="str">
        <f>[1]БД!J6</f>
        <v>001070110201L0270244</v>
      </c>
      <c r="D13" s="10">
        <f>VLOOKUP($A$1,[1]БД!$A$1:$HI$89,9)</f>
        <v>0</v>
      </c>
      <c r="E13" s="10">
        <f t="shared" si="0"/>
        <v>0</v>
      </c>
      <c r="F13" s="10">
        <f>VLOOKUP($A$1,[1]БД!$A$1:$HI$89,10)</f>
        <v>0</v>
      </c>
      <c r="G13" s="10">
        <v>0</v>
      </c>
      <c r="H13" s="10">
        <f>VLOOKUP($A$1,[1]БД!$A$1:$HI$89,11)+J13</f>
        <v>0</v>
      </c>
      <c r="I13" s="10">
        <v>0</v>
      </c>
      <c r="J13" s="10">
        <v>0</v>
      </c>
      <c r="K13" s="10">
        <f t="shared" si="1"/>
        <v>0</v>
      </c>
      <c r="L13" s="10">
        <f t="shared" ref="L13:L25" si="3">K13</f>
        <v>0</v>
      </c>
      <c r="M13" s="10">
        <v>0</v>
      </c>
      <c r="N13" s="11">
        <f t="shared" si="2"/>
        <v>0</v>
      </c>
    </row>
    <row r="14" spans="1:14" ht="25.5" x14ac:dyDescent="0.2">
      <c r="A14" s="7" t="str">
        <f>[1]БД!L2</f>
        <v>Расходы на совершенствование материально-технической базы объектов социальной сферы</v>
      </c>
      <c r="B14" s="13" t="str">
        <f>[1]БД!L5</f>
        <v>00103014101300103001</v>
      </c>
      <c r="C14" s="9" t="str">
        <f>[1]БД!M6</f>
        <v>00107011410130010244</v>
      </c>
      <c r="D14" s="10">
        <f>VLOOKUP($A$1,[1]БД!$A$1:$HI$89,12)</f>
        <v>0</v>
      </c>
      <c r="E14" s="10">
        <f t="shared" si="0"/>
        <v>0</v>
      </c>
      <c r="F14" s="10">
        <f>VLOOKUP($A$1,[1]БД!$A$1:$HI$89,13)</f>
        <v>5100</v>
      </c>
      <c r="G14" s="10">
        <v>0</v>
      </c>
      <c r="H14" s="10">
        <f>VLOOKUP($A$1,[1]БД!$A$1:$HI$89,14)+J14</f>
        <v>0</v>
      </c>
      <c r="I14" s="10">
        <v>0</v>
      </c>
      <c r="J14" s="10">
        <v>0</v>
      </c>
      <c r="K14" s="10">
        <f t="shared" si="1"/>
        <v>5100</v>
      </c>
      <c r="L14" s="10">
        <f t="shared" si="3"/>
        <v>5100</v>
      </c>
      <c r="M14" s="10">
        <v>0</v>
      </c>
      <c r="N14" s="11">
        <f t="shared" si="2"/>
        <v>15300</v>
      </c>
    </row>
    <row r="15" spans="1:14" ht="25.5" x14ac:dyDescent="0.2">
      <c r="A15" s="7" t="str">
        <f>[1]БД!O2</f>
        <v>Расходы за счет средств резерва поддержки территорий</v>
      </c>
      <c r="B15" s="13" t="str">
        <f>[1]БД!O5</f>
        <v>00103090303930503001</v>
      </c>
      <c r="C15" s="9" t="str">
        <f>[1]БД!P6</f>
        <v>00107019030393050244</v>
      </c>
      <c r="D15" s="10">
        <f>VLOOKUP($A$1,[1]БД!$A$1:$HI$89,15)</f>
        <v>0</v>
      </c>
      <c r="E15" s="10">
        <f t="shared" si="0"/>
        <v>0</v>
      </c>
      <c r="F15" s="10">
        <f>VLOOKUP($A$1,[1]БД!$A$1:$HI$89,16)</f>
        <v>41700</v>
      </c>
      <c r="G15" s="10">
        <v>0</v>
      </c>
      <c r="H15" s="10">
        <f>VLOOKUP($A$1,[1]БД!$A$1:$HI$89,17)+J15</f>
        <v>0</v>
      </c>
      <c r="I15" s="10">
        <v>0</v>
      </c>
      <c r="J15" s="10">
        <f>VLOOKUP($A$1,[1]БД!$A$1:$HI$89,37)</f>
        <v>0</v>
      </c>
      <c r="K15" s="10">
        <f t="shared" si="1"/>
        <v>41700</v>
      </c>
      <c r="L15" s="10">
        <f t="shared" si="3"/>
        <v>41700</v>
      </c>
      <c r="M15" s="10">
        <v>0</v>
      </c>
      <c r="N15" s="11">
        <f t="shared" si="2"/>
        <v>125100</v>
      </c>
    </row>
    <row r="16" spans="1:14" ht="25.5" x14ac:dyDescent="0.2">
      <c r="A16" s="7" t="str">
        <f>[1]БД!R2</f>
        <v>Иные межбюджетные трансферты из фонда на поддержку территорий</v>
      </c>
      <c r="B16" s="13" t="str">
        <f>[1]БД!R5</f>
        <v>00103090507220002001</v>
      </c>
      <c r="C16" s="9" t="str">
        <f>[1]БД!S90</f>
        <v>00107099050722000244</v>
      </c>
      <c r="D16" s="10">
        <f>VLOOKUP($A$1,[1]БД!$A$1:$HI$89,18)</f>
        <v>0</v>
      </c>
      <c r="E16" s="10">
        <f t="shared" si="0"/>
        <v>0</v>
      </c>
      <c r="F16" s="10">
        <f>VLOOKUP($A$1,[1]БД!$A$1:$HI$89,19)</f>
        <v>0</v>
      </c>
      <c r="G16" s="10">
        <v>0</v>
      </c>
      <c r="H16" s="10">
        <f>VLOOKUP($A$1,[1]БД!$A$1:$HI$89,20)+J16</f>
        <v>0</v>
      </c>
      <c r="I16" s="10">
        <v>0</v>
      </c>
      <c r="J16" s="10">
        <f>VLOOKUP($A$1,[1]БД!$A$1:$HI$89,58)</f>
        <v>0</v>
      </c>
      <c r="K16" s="10">
        <f t="shared" si="1"/>
        <v>0</v>
      </c>
      <c r="L16" s="10">
        <f t="shared" si="3"/>
        <v>0</v>
      </c>
      <c r="M16" s="10">
        <v>0</v>
      </c>
      <c r="N16" s="11">
        <f t="shared" si="2"/>
        <v>0</v>
      </c>
    </row>
    <row r="17" spans="1:14" ht="25.5" x14ac:dyDescent="0.2">
      <c r="A17" s="7" t="str">
        <f>[1]БД!AA2</f>
        <v>Расходы на капитальный ремонт образовательных организаций Нижегородской области</v>
      </c>
      <c r="B17" s="9" t="str">
        <f>[1]БД!AA5</f>
        <v>00103010111S21803001</v>
      </c>
      <c r="C17" s="14" t="s">
        <v>24</v>
      </c>
      <c r="D17" s="10">
        <f>VLOOKUP($A$1,[1]БД!$A$1:$HI$89,27)</f>
        <v>0</v>
      </c>
      <c r="E17" s="10">
        <f t="shared" si="0"/>
        <v>0</v>
      </c>
      <c r="F17" s="10">
        <f>VLOOKUP($A$1,[1]БД!$A$1:$HI$89,28)</f>
        <v>0</v>
      </c>
      <c r="G17" s="10">
        <v>0</v>
      </c>
      <c r="H17" s="10">
        <f>VLOOKUP($A$1,[1]БД!$A$1:$HI$89,29)+J17</f>
        <v>0</v>
      </c>
      <c r="I17" s="10">
        <v>0</v>
      </c>
      <c r="J17" s="10">
        <v>0</v>
      </c>
      <c r="K17" s="10">
        <f t="shared" si="1"/>
        <v>0</v>
      </c>
      <c r="L17" s="10">
        <f t="shared" si="3"/>
        <v>0</v>
      </c>
      <c r="M17" s="10">
        <v>0</v>
      </c>
      <c r="N17" s="11">
        <f t="shared" si="2"/>
        <v>0</v>
      </c>
    </row>
    <row r="18" spans="1:14" ht="38.25" x14ac:dyDescent="0.2">
      <c r="A18" s="7" t="str">
        <f>[1]БД!AD2</f>
        <v>Расходы на обеспечение деятельности (оказание услуг, выполнение работ) детских дошкольных учреждений</v>
      </c>
      <c r="B18" s="14" t="str">
        <f>[1]БД!AD5</f>
        <v>00103010101205903001</v>
      </c>
      <c r="C18" s="14" t="str">
        <f>[1]БД!AE6</f>
        <v>00107011010120590244</v>
      </c>
      <c r="D18" s="10">
        <f>VLOOKUP($A$1,[1]БД!$A$1:$HI$89,30)</f>
        <v>0</v>
      </c>
      <c r="E18" s="10">
        <v>0</v>
      </c>
      <c r="F18" s="10">
        <f>VLOOKUP($A$1,[1]БД!$A$1:$HI$89,31)</f>
        <v>0</v>
      </c>
      <c r="G18" s="10">
        <v>0</v>
      </c>
      <c r="H18" s="10">
        <f>VLOOKUP($A$1,[1]БД!$A$1:$HI$89,32)+J18</f>
        <v>0</v>
      </c>
      <c r="I18" s="10">
        <v>0</v>
      </c>
      <c r="J18" s="10">
        <v>0</v>
      </c>
      <c r="K18" s="10">
        <f t="shared" si="1"/>
        <v>0</v>
      </c>
      <c r="L18" s="10">
        <f t="shared" si="3"/>
        <v>0</v>
      </c>
      <c r="M18" s="10">
        <v>0</v>
      </c>
      <c r="N18" s="11">
        <f t="shared" si="2"/>
        <v>0</v>
      </c>
    </row>
    <row r="19" spans="1:14" ht="25.5" x14ac:dyDescent="0.2">
      <c r="A19" s="7" t="str">
        <f>[1]БД!AL2</f>
        <v>Расходы на капитальный ремонт образовательных организаций Нижегородской области</v>
      </c>
      <c r="B19" s="15" t="str">
        <f>[1]БД!AL5</f>
        <v>00103010111S21802001</v>
      </c>
      <c r="C19" s="14" t="s">
        <v>24</v>
      </c>
      <c r="D19" s="10">
        <f>VLOOKUP($A$1,[1]БД!$A$1:$HI$89,38)</f>
        <v>0</v>
      </c>
      <c r="E19" s="10">
        <v>0</v>
      </c>
      <c r="F19" s="10">
        <f>VLOOKUP($A$1,[1]БД!$A$1:$HI$89,39)</f>
        <v>0</v>
      </c>
      <c r="G19" s="10">
        <v>0</v>
      </c>
      <c r="H19" s="10">
        <f>VLOOKUP($A$1,[1]БД!$A$1:$HI$89,40)+J19</f>
        <v>0</v>
      </c>
      <c r="I19" s="10">
        <v>0</v>
      </c>
      <c r="J19" s="10">
        <v>0</v>
      </c>
      <c r="K19" s="10">
        <f t="shared" si="1"/>
        <v>0</v>
      </c>
      <c r="L19" s="10">
        <f t="shared" si="3"/>
        <v>0</v>
      </c>
      <c r="M19" s="10">
        <v>0</v>
      </c>
      <c r="N19" s="11">
        <f t="shared" si="2"/>
        <v>0</v>
      </c>
    </row>
    <row r="20" spans="1:14" ht="38.25" x14ac:dyDescent="0.2">
      <c r="A20" s="7" t="str">
        <f>[1]БД!U2</f>
        <v>Расходы на обеспечение деятельности (оказание услуг, выполнение работ) детских дошкольных учреждений</v>
      </c>
      <c r="B20" s="14" t="str">
        <f>[1]БД!U5</f>
        <v>001030101C1205903001</v>
      </c>
      <c r="C20" s="14" t="str">
        <f>[1]БД!V6</f>
        <v>0010701101С120590244</v>
      </c>
      <c r="D20" s="10">
        <f>VLOOKUP($A$1,[1]БД!$A$1:$HI$89,21)</f>
        <v>0</v>
      </c>
      <c r="E20" s="10">
        <v>0</v>
      </c>
      <c r="F20" s="10">
        <f>VLOOKUP($A$1,[1]БД!$A$1:$HI$89,22)</f>
        <v>0</v>
      </c>
      <c r="G20" s="10">
        <v>0</v>
      </c>
      <c r="H20" s="10">
        <f>VLOOKUP($A$1,[1]БД!$A$1:$HI$89,23)</f>
        <v>0</v>
      </c>
      <c r="I20" s="10">
        <v>0</v>
      </c>
      <c r="J20" s="10">
        <v>0</v>
      </c>
      <c r="K20" s="10">
        <f t="shared" si="1"/>
        <v>0</v>
      </c>
      <c r="L20" s="10">
        <f t="shared" si="3"/>
        <v>0</v>
      </c>
      <c r="M20" s="10">
        <v>0</v>
      </c>
      <c r="N20" s="11">
        <f t="shared" si="2"/>
        <v>0</v>
      </c>
    </row>
    <row r="21" spans="1:14" ht="89.25" hidden="1" x14ac:dyDescent="0.2">
      <c r="A21" s="7" t="str">
        <f>[1]БД!AG2</f>
        <v>Расходы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v>
      </c>
      <c r="B21" s="14" t="str">
        <f>[1]БД!AG5</f>
        <v>01172725</v>
      </c>
      <c r="C21" s="14" t="str">
        <f>[1]БД!AH6</f>
        <v>00107021011073140112</v>
      </c>
      <c r="D21" s="10">
        <f>VLOOKUP($A$1,[1]БД!$A$1:$HI$89,33)</f>
        <v>0</v>
      </c>
      <c r="E21" s="10">
        <v>0</v>
      </c>
      <c r="F21" s="10">
        <f>VLOOKUP($A$1,[1]БД!$A$1:$HI$89,34)</f>
        <v>0</v>
      </c>
      <c r="G21" s="10">
        <v>0</v>
      </c>
      <c r="H21" s="10">
        <f>VLOOKUP($A$1,[1]БД!$A$1:$HI$89,35)+J21</f>
        <v>0</v>
      </c>
      <c r="I21" s="10"/>
      <c r="J21" s="10">
        <v>0</v>
      </c>
      <c r="K21" s="10">
        <f t="shared" si="1"/>
        <v>0</v>
      </c>
      <c r="L21" s="10">
        <f t="shared" si="3"/>
        <v>0</v>
      </c>
      <c r="M21" s="10"/>
      <c r="N21" s="11">
        <f t="shared" si="2"/>
        <v>0</v>
      </c>
    </row>
    <row r="22" spans="1:14" ht="114.75" hidden="1" x14ac:dyDescent="0.2">
      <c r="A22" s="7" t="str">
        <f>[1]БД!AO2</f>
        <v>Расходы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</v>
      </c>
      <c r="B22" s="15" t="str">
        <f>[1]БД!AO5</f>
        <v>01000005</v>
      </c>
      <c r="C22" s="14" t="str">
        <f>[1]БД!AP6</f>
        <v>001050202211S2670244</v>
      </c>
      <c r="D22" s="10">
        <f>VLOOKUP($A$1,[1]БД!$A$1:$HI$89,41)</f>
        <v>0</v>
      </c>
      <c r="E22" s="10">
        <v>0</v>
      </c>
      <c r="F22" s="10">
        <f>VLOOKUP($A$1,[1]БД!$A$1:$HI$89,42)</f>
        <v>0</v>
      </c>
      <c r="G22" s="10">
        <v>0</v>
      </c>
      <c r="H22" s="10">
        <f>VLOOKUP($A$1,[1]БД!$A$1:$HI$89,43)+J22</f>
        <v>0</v>
      </c>
      <c r="I22" s="10"/>
      <c r="J22" s="10">
        <f>VLOOKUP($A$1,[1]БД!$A$1:$HI$89,59)</f>
        <v>0</v>
      </c>
      <c r="K22" s="10">
        <f t="shared" si="1"/>
        <v>0</v>
      </c>
      <c r="L22" s="10">
        <f t="shared" si="3"/>
        <v>0</v>
      </c>
      <c r="M22" s="10"/>
      <c r="N22" s="11"/>
    </row>
    <row r="23" spans="1:14" ht="25.5" hidden="1" x14ac:dyDescent="0.2">
      <c r="A23" s="7" t="s">
        <v>25</v>
      </c>
      <c r="B23" s="15" t="s">
        <v>26</v>
      </c>
      <c r="C23" s="14" t="str">
        <f>[1]БД!AW6</f>
        <v>001050202211S2670244</v>
      </c>
      <c r="D23" s="10">
        <f>VLOOKUP($A$1,[1]БД!$A$1:$HI$89,48)</f>
        <v>0</v>
      </c>
      <c r="E23" s="10">
        <v>0</v>
      </c>
      <c r="F23" s="10">
        <f>VLOOKUP($A$1,[1]БД!$A$1:$HI$89,49)</f>
        <v>0</v>
      </c>
      <c r="G23" s="10">
        <v>0</v>
      </c>
      <c r="H23" s="10">
        <f>VLOOKUP($A$1,[1]БД!$A$1:$HI$89,50)+J23</f>
        <v>0</v>
      </c>
      <c r="I23" s="10"/>
      <c r="J23" s="10">
        <v>0</v>
      </c>
      <c r="K23" s="10">
        <f t="shared" si="1"/>
        <v>0</v>
      </c>
      <c r="L23" s="10">
        <f t="shared" si="3"/>
        <v>0</v>
      </c>
      <c r="M23" s="10"/>
      <c r="N23" s="11"/>
    </row>
    <row r="24" spans="1:14" ht="89.25" hidden="1" x14ac:dyDescent="0.2">
      <c r="A24" s="7" t="str">
        <f>[1]БД!AY2</f>
        <v>Иные межбюджетные трансферты на предоставление мер государственной поддержки в виде грантов Губернатора Нижегородской области муниципальным дошкольным образовательным организациям Нижегородской области, внедряющим инновационные образовательные программы</v>
      </c>
      <c r="B24" s="15" t="s">
        <v>27</v>
      </c>
      <c r="C24" s="14" t="str">
        <f>[1]БД!AZ6</f>
        <v>00107019070274200244</v>
      </c>
      <c r="D24" s="10">
        <f>VLOOKUP($A$1,[1]БД!$A$1:$HI$89,51)</f>
        <v>0</v>
      </c>
      <c r="E24" s="10">
        <v>0</v>
      </c>
      <c r="F24" s="10">
        <f>VLOOKUP($A$1,[1]БД!$A$1:$HI$89,52)</f>
        <v>0</v>
      </c>
      <c r="G24" s="10">
        <v>0</v>
      </c>
      <c r="H24" s="10">
        <f>VLOOKUP($A$1,[1]БД!$A$1:$HI$89,53)+J24</f>
        <v>0</v>
      </c>
      <c r="I24" s="10"/>
      <c r="J24" s="10">
        <v>0</v>
      </c>
      <c r="K24" s="10">
        <f t="shared" si="1"/>
        <v>0</v>
      </c>
      <c r="L24" s="10">
        <f t="shared" si="3"/>
        <v>0</v>
      </c>
      <c r="M24" s="10"/>
      <c r="N24" s="11"/>
    </row>
    <row r="25" spans="1:14" ht="51" hidden="1" x14ac:dyDescent="0.2">
      <c r="A25" s="7" t="str">
        <f>[1]БД!BB2</f>
        <v>Иные межбюджетные трансферты за счет средств областного бюджета бюджетам муниципальных районов и городских округов Нижегородской области</v>
      </c>
      <c r="B25" s="15" t="s">
        <v>28</v>
      </c>
      <c r="C25" s="14" t="str">
        <f>[1]БД!BC6</f>
        <v>00107019070474170244</v>
      </c>
      <c r="D25" s="10">
        <f>VLOOKUP($A$1,[1]БД!$A$1:$HI$89,54)</f>
        <v>0</v>
      </c>
      <c r="E25" s="10">
        <v>0</v>
      </c>
      <c r="F25" s="10">
        <f>VLOOKUP($A$1,[1]БД!$A$1:$HI$89,55)</f>
        <v>0</v>
      </c>
      <c r="G25" s="10">
        <v>0</v>
      </c>
      <c r="H25" s="10">
        <f>VLOOKUP($A$1,[1]БД!$A$1:$HI$89,56)+J25</f>
        <v>0</v>
      </c>
      <c r="I25" s="10"/>
      <c r="J25" s="10">
        <f>VLOOKUP($A$1,[1]БД!$A$1:$HI$89,57)</f>
        <v>0</v>
      </c>
      <c r="K25" s="10">
        <f t="shared" si="1"/>
        <v>0</v>
      </c>
      <c r="L25" s="10">
        <f t="shared" si="3"/>
        <v>0</v>
      </c>
      <c r="M25" s="10"/>
      <c r="N25" s="11">
        <f>M25+L25+K25+J25+H25+G25+F25+E25+D25</f>
        <v>0</v>
      </c>
    </row>
    <row r="26" spans="1:14" s="20" customFormat="1" x14ac:dyDescent="0.2">
      <c r="A26" s="16" t="s">
        <v>29</v>
      </c>
      <c r="B26" s="17"/>
      <c r="C26" s="18"/>
      <c r="D26" s="19">
        <f>SUBTOTAL(9,D12:D25)</f>
        <v>1744.04</v>
      </c>
      <c r="E26" s="19">
        <f>SUBTOTAL(9,E12:E25)</f>
        <v>1744.04</v>
      </c>
      <c r="F26" s="19">
        <f>SUBTOTAL(9,F12:F25)</f>
        <v>131454</v>
      </c>
      <c r="G26" s="19">
        <f t="shared" ref="G26:M26" si="4">SUBTOTAL(9,G12:G25)</f>
        <v>0</v>
      </c>
      <c r="H26" s="19">
        <f>SUBTOTAL(9,H12:H25)</f>
        <v>86398.04</v>
      </c>
      <c r="I26" s="19">
        <f>SUBTOTAL(9,I12:I25)</f>
        <v>0</v>
      </c>
      <c r="J26" s="19">
        <f t="shared" si="4"/>
        <v>1744.04</v>
      </c>
      <c r="K26" s="19">
        <f>SUBTOTAL(9,K12:K25)</f>
        <v>46800</v>
      </c>
      <c r="L26" s="19">
        <f t="shared" si="4"/>
        <v>46800</v>
      </c>
      <c r="M26" s="19">
        <f t="shared" si="4"/>
        <v>0</v>
      </c>
    </row>
    <row r="30" spans="1:14" s="21" customFormat="1" ht="15.75" x14ac:dyDescent="0.25">
      <c r="A30" s="21" t="s">
        <v>30</v>
      </c>
      <c r="B30" s="22" t="s">
        <v>31</v>
      </c>
      <c r="C30" s="23"/>
      <c r="D30" s="27" t="str">
        <f>VLOOKUP($A$1,[1]БД!$A$1:$HI$89,4)</f>
        <v>И.Ю. Балашова</v>
      </c>
      <c r="E30" s="27"/>
    </row>
    <row r="31" spans="1:14" x14ac:dyDescent="0.2">
      <c r="B31" s="24" t="s">
        <v>32</v>
      </c>
      <c r="C31" s="24" t="s">
        <v>33</v>
      </c>
      <c r="D31" s="28" t="s">
        <v>34</v>
      </c>
      <c r="E31" s="28"/>
    </row>
    <row r="34" spans="1:1" ht="15.75" hidden="1" x14ac:dyDescent="0.25">
      <c r="A34" s="25" t="s">
        <v>35</v>
      </c>
    </row>
  </sheetData>
  <autoFilter ref="A11:N25">
    <filterColumn colId="13">
      <filters>
        <filter val="90 148,87"/>
      </filters>
    </filterColumn>
  </autoFilter>
  <mergeCells count="13">
    <mergeCell ref="L10:M10"/>
    <mergeCell ref="D30:E30"/>
    <mergeCell ref="D31:E31"/>
    <mergeCell ref="A5:B5"/>
    <mergeCell ref="C5:M5"/>
    <mergeCell ref="C6:M6"/>
    <mergeCell ref="A9:B10"/>
    <mergeCell ref="C9:C11"/>
    <mergeCell ref="D9:E10"/>
    <mergeCell ref="F9:G10"/>
    <mergeCell ref="H9:J10"/>
    <mergeCell ref="K9:M9"/>
    <mergeCell ref="K10:K11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база</vt:lpstr>
      <vt:lpstr>база!Область_печати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Николаевна Волкова</dc:creator>
  <cp:lastModifiedBy>Татьяна</cp:lastModifiedBy>
  <cp:lastPrinted>2022-01-25T10:06:47Z</cp:lastPrinted>
  <dcterms:created xsi:type="dcterms:W3CDTF">2022-01-19T09:01:26Z</dcterms:created>
  <dcterms:modified xsi:type="dcterms:W3CDTF">2022-02-24T07:17:47Z</dcterms:modified>
</cp:coreProperties>
</file>